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updateLinks="never" defaultThemeVersion="124226"/>
  <xr:revisionPtr revIDLastSave="0" documentId="13_ncr:1_{B591820D-305A-436C-A5F3-1896D58864C9}" xr6:coauthVersionLast="47" xr6:coauthVersionMax="47" xr10:uidLastSave="{00000000-0000-0000-0000-000000000000}"/>
  <bookViews>
    <workbookView xWindow="-60" yWindow="-60" windowWidth="20610" windowHeight="11190" activeTab="3"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_xlnm._FilterDatabase" localSheetId="3" hidden="1">'別紙様式3-2'!$M$18:$AH$118</definedName>
    <definedName name="_new1" localSheetId="3">【参考】サービス名一覧!$A$4:$A$27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20" l="1"/>
  <c r="S10" i="20" l="1"/>
  <c r="D25" i="15" l="1"/>
  <c r="AF8" i="20" l="1"/>
  <c r="T10" i="20" l="1"/>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Q10" i="20" l="1"/>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41" i="15" l="1"/>
  <c r="S40" i="15"/>
  <c r="S25" i="15"/>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0" shapeId="0" xr:uid="{00000000-0006-0000-0300-000002000000}">
      <text>
        <r>
          <rPr>
            <sz val="10"/>
            <color indexed="81"/>
            <rFont val="MS P ゴシック"/>
            <family val="3"/>
            <charset val="128"/>
          </rPr>
          <t>本年度（原則４月～３月）の実績を記入</t>
        </r>
      </text>
    </comment>
    <comment ref="V14" authorId="0"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xr:uid="{00000000-0006-0000-0300-000004000000}">
      <text>
        <r>
          <rPr>
            <sz val="10"/>
            <color indexed="81"/>
            <rFont val="MS P ゴシック"/>
            <family val="3"/>
            <charset val="128"/>
          </rPr>
          <t>本年度（原則４月～３月）の実績を記入</t>
        </r>
      </text>
    </comment>
    <comment ref="AB14"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xr:uid="{00000000-0006-0000-0300-000008000000}">
      <text>
        <r>
          <rPr>
            <sz val="10"/>
            <color indexed="81"/>
            <rFont val="MS P ゴシック"/>
            <family val="3"/>
            <charset val="128"/>
          </rPr>
          <t>その他の職種については、実人数を記載することも可能です。</t>
        </r>
      </text>
    </comment>
    <comment ref="W19" authorId="0"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<sst xmlns="http://schemas.openxmlformats.org/spreadsheetml/2006/main" count="484" uniqueCount="385">
  <si>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</si>
  <si>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</si>
  <si>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</si>
  <si>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</si>
  <si>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</si>
  <si>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</si>
  <si>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</si>
  <si>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</si>
  <si>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</si>
  <si>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</si>
  <si>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</si>
  <si>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</si>
  <si>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</si>
  <si>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</si>
  <si>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</si>
  <si>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</si>
  <si>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</si>
  <si>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</si>
  <si>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</si>
  <si>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</si>
  <si>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</si>
  <si>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</si>
  <si>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</si>
  <si>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</si>
  <si>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</si>
  <si>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</si>
  <si>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</si>
  <si>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</si>
  <si>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</si>
  <si>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</si>
  <si>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</si>
  <si>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</si>
  <si>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</si>
  <si>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</si>
  <si>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</si>
  <si>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</si>
  <si>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</si>
  <si>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</si>
  <si>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</si>
  <si>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</si>
  <si>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</si>
  <si>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</si>
  <si>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</si>
  <si>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</si>
  <si>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</si>
  <si>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</si>
  <si>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</si>
  <si>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</si>
  <si>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</si>
  <si>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</si>
  <si>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</si>
  <si>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</si>
  <si>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</si>
  <si>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</si>
  <si>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</si>
  <si>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</si>
  <si>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</si>
  <si>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</si>
  <si>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</si>
  <si>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</si>
  <si>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</si>
  <si>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</si>
  <si>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</si>
  <si>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</si>
  <si>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</si>
  <si>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</si>
  <si>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</si>
  <si>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</si>
  <si>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</si>
  <si>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</si>
  <si>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</si>
  <si>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</si>
  <si>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</si>
  <si>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</si>
  <si>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</si>
  <si>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</si>
  <si>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</si>
  <si>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</si>
  <si>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</si>
  <si>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</si>
  <si>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</si>
  <si>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</si>
  <si>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</si>
  <si>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</si>
  <si>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</si>
  <si>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</si>
  <si>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</si>
  <si>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</si>
  <si>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</si>
  <si>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</si>
  <si>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</si>
  <si>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</si>
  <si>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</si>
  <si>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</si>
  <si>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</si>
  <si>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</si>
  <si>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</si>
  <si>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</si>
  <si>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</si>
  <si>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</si>
  <si>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</si>
  <si>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</si>
  <si>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</si>
  <si>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</si>
  <si>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</si>
  <si>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</si>
  <si>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</si>
  <si>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</si>
  <si>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</si>
  <si>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</si>
  <si>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</si>
  <si>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</si>
  <si>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</si>
  <si>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</si>
  <si>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</si>
  <si>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</si>
  <si>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</si>
  <si>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</si>
  <si>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</si>
  <si>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</si>
  <si>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</si>
  <si>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</si>
  <si>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</si>
  <si>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</si>
  <si>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</si>
  <si>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</si>
  <si>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</si>
  <si>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</si>
  <si>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</si>
  <si>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</si>
  <si>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</si>
  <si>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</si>
  <si>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</si>
  <si>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</si>
  <si>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</si>
  <si>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</si>
  <si>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</si>
  <si>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</si>
  <si>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</si>
  <si>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</si>
  <si>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</si>
  <si>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</si>
  <si>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</si>
  <si>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</si>
  <si>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</si>
  <si>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</si>
  <si>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</si>
  <si>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</si>
  <si>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</si>
  <si>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</si>
  <si>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</si>
  <si>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</si>
  <si>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</si>
  <si>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</si>
  <si>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</si>
  <si>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</si>
  <si>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</si>
  <si>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</si>
  <si>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</si>
  <si>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</si>
  <si>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</si>
  <si>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</si>
  <si>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</si>
  <si>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</si>
  <si>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</si>
  <si>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</si>
  <si>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</si>
  <si>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</si>
  <si>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</si>
  <si>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</si>
  <si>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</si>
  <si>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</si>
  <si>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</si>
  <si>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</si>
  <si>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</si>
  <si>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</si>
  <si>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</si>
  <si>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</si>
  <si>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</si>
  <si>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</si>
  <si>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</si>
  <si>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</si>
  <si>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</si>
  <si>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</si>
  <si>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</si>
  <si>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</si>
  <si>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</si>
  <si>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</si>
  <si>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</si>
  <si>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</si>
  <si>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</si>
  <si>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</si>
  <si>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</si>
  <si>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</si>
  <si>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</si>
  <si>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</si>
  <si>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</si>
  <si>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</si>
  <si>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</si>
  <si>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</si>
  <si>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</si>
  <si>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</si>
  <si>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</si>
  <si>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</si>
  <si>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</si>
  <si>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</si>
  <si>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</si>
  <si>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</si>
  <si>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</si>
  <si>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</si>
  <si>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</si>
  <si>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</si>
  <si>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</si>
  <si>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</si>
  <si>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</si>
  <si>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</si>
  <si>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</si>
  <si>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</si>
  <si>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</si>
  <si>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</si>
  <si>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</si>
  <si>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</si>
  <si>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</si>
  <si>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</si>
  <si>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</si>
  <si>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</si>
  <si>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</si>
  <si>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</si>
  <si>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</si>
  <si>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</si>
  <si>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</si>
  <si>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</si>
  <si>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</si>
  <si>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</si>
  <si>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</si>
  <si>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</si>
  <si>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</si>
  <si>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</si>
  <si>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</si>
  <si>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</si>
  <si>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</si>
  <si>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</si>
  <si>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</si>
  <si>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</si>
  <si>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</si>
  <si>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</si>
  <si>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</si>
  <si>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</si>
  <si>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</si>
  <si>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</si>
  <si>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</si>
  <si>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</si>
  <si>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</si>
  <si>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</si>
  <si>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</si>
  <si>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</si>
  <si>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</si>
  <si>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</si>
  <si>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</si>
  <si>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</si>
  <si>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</si>
  <si>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</si>
  <si>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</si>
  <si>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</si>
  <si>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</si>
  <si>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</si>
  <si>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</si>
  <si>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</si>
  <si>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</si>
  <si>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</si>
  <si>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</si>
  <si>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</si>
  <si>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</si>
  <si>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</si>
  <si>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</si>
  <si>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</si>
  <si>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</si>
  <si>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</si>
  <si>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</si>
  <si>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</si>
  <si>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</si>
  <si>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</si>
  <si>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</si>
  <si>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</si>
  <si>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</si>
  <si>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</si>
  <si>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</si>
  <si>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</si>
  <si>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</si>
  <si>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</si>
  <si>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</si>
  <si>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</si>
  <si>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</si>
  <si>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</si>
  <si>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</si>
  <si>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</si>
  <si>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</si>
  <si>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</si>
  <si>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</si>
  <si>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</si>
  <si>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</si>
  <si>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</si>
  <si>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</si>
  <si>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</si>
  <si>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</si>
  <si>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</si>
  <si>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</si>
  <si>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</si>
  <si>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</si>
  <si>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</si>
  <si>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</si>
  <si>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</si>
  <si>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</si>
  <si>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</si>
  <si>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</si>
  <si>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</si>
  <si>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</si>
  <si>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</si>
  <si>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</si>
  <si>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</si>
  <si>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</si>
  <si>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</si>
  <si>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</si>
  <si>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</si>
  <si>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</si>
  <si>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</si>
  <si>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</si>
  <si>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</si>
  <si>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</si>
  <si>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</si>
  <si>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</si>
  <si>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</si>
  <si>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</si>
  <si>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</si>
  <si>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</si>
  <si>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</si>
  <si>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</si>
  <si>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</si>
  <si>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</si>
  <si>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</si>
  <si>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</si>
  <si>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</si>
  <si>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</si>
  <si>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</si>
  <si>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</si>
  <si>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</si>
  <si>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</si>
  <si>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</si>
  <si>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</si>
  <si>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</si>
  <si>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</si>
  <si>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</si>
  <si>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</si>
  <si>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</si>
  <si>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</si>
  <si>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</si>
  <si>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</si>
  <si>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</si>
  <si>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</si>
  <si>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</si>
  <si>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</si>
  <si>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</si>
  <si>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</si>
  <si>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一宮市</t>
    <rPh sb="0" eb="3">
      <t>イチノミヤシ</t>
    </rPh>
    <phoneticPr fontId="2"/>
  </si>
  <si>
    <t>ユウゲンガイシャサクラハーティーケア</t>
    <phoneticPr fontId="2"/>
  </si>
  <si>
    <t>有限会社さくらハーティーケア</t>
    <rPh sb="0" eb="4">
      <t>ユウゲンガイシャ</t>
    </rPh>
    <phoneticPr fontId="2"/>
  </si>
  <si>
    <t>愛知県一宮市浅野字居森野８４番地</t>
    <rPh sb="0" eb="3">
      <t>アイチケン</t>
    </rPh>
    <rPh sb="3" eb="12">
      <t>イチノミヤシアサノアザイモリノ</t>
    </rPh>
    <rPh sb="14" eb="16">
      <t>バンチ</t>
    </rPh>
    <phoneticPr fontId="2"/>
  </si>
  <si>
    <t>代表取締役</t>
    <rPh sb="0" eb="5">
      <t>ダイヒョウトリシマリヤク</t>
    </rPh>
    <phoneticPr fontId="2"/>
  </si>
  <si>
    <t>松前　静</t>
    <rPh sb="0" eb="2">
      <t>マツマエ</t>
    </rPh>
    <rPh sb="3" eb="4">
      <t>シズカ</t>
    </rPh>
    <phoneticPr fontId="2"/>
  </si>
  <si>
    <t>土屋　美希</t>
    <rPh sb="0" eb="2">
      <t>ツチヤ</t>
    </rPh>
    <rPh sb="3" eb="5">
      <t>ミキ</t>
    </rPh>
    <phoneticPr fontId="2"/>
  </si>
  <si>
    <t>ツチヤ　ミキ</t>
    <phoneticPr fontId="2"/>
  </si>
  <si>
    <t>0586-81-8001</t>
    <phoneticPr fontId="2"/>
  </si>
  <si>
    <t>0586-81-8002</t>
    <phoneticPr fontId="2"/>
  </si>
  <si>
    <t>sakuraen@aireikai.jp</t>
    <phoneticPr fontId="2"/>
  </si>
  <si>
    <t>愛知県</t>
    <rPh sb="0" eb="3">
      <t>アイチケン</t>
    </rPh>
    <phoneticPr fontId="2"/>
  </si>
  <si>
    <t>介護付有料老人ホームさくら苑</t>
    <rPh sb="0" eb="7">
      <t>カイゴツキユウリョウロウジン</t>
    </rPh>
    <rPh sb="13" eb="14">
      <t>エン</t>
    </rPh>
    <phoneticPr fontId="2"/>
  </si>
  <si>
    <t>特定施設入居者生活介護</t>
  </si>
  <si>
    <t>一宮市</t>
    <rPh sb="0" eb="2">
      <t>イチノミヤ</t>
    </rPh>
    <rPh sb="2" eb="3">
      <t>シ</t>
    </rPh>
    <phoneticPr fontId="2"/>
  </si>
  <si>
    <t>介護予防特定施設入居者生活介護</t>
  </si>
  <si>
    <t>デイサービスセンターさくら</t>
    <phoneticPr fontId="2"/>
  </si>
  <si>
    <t>岩倉市</t>
    <rPh sb="0" eb="3">
      <t>イワクラシ</t>
    </rPh>
    <phoneticPr fontId="2"/>
  </si>
  <si>
    <t>稲沢市</t>
    <rPh sb="0" eb="3">
      <t>イナザワシ</t>
    </rPh>
    <phoneticPr fontId="2"/>
  </si>
  <si>
    <t>加算Ⅰ</t>
  </si>
  <si>
    <t>特定Ⅰ</t>
  </si>
  <si>
    <t>代表取締役　松前　静</t>
    <rPh sb="0" eb="5">
      <t>ダイヒョウトリシマリヤク</t>
    </rPh>
    <rPh sb="6" eb="8">
      <t>マツマエ</t>
    </rPh>
    <rPh sb="9" eb="10">
      <t>シズカ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</si>
</sst>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6" fillId="0" borderId="0" xfId="0" applyFont="1" applyFill="1">
      <alignment vertical="center"/>
    </xf>
    <xf numFmtId="0" fontId="38" fillId="0" borderId="0" xfId="0" applyFont="1" applyFill="1" applyAlignment="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Protection="1">
      <alignment vertical="center"/>
      <protection locked="0"/>
    </xf>
    <xf numFmtId="0" fontId="37" fillId="0" borderId="5" xfId="0" applyFont="1" applyFill="1" applyBorder="1">
      <alignment vertical="center"/>
    </xf>
    <xf numFmtId="0" fontId="37" fillId="0" borderId="2" xfId="0" applyFont="1" applyFill="1" applyBorder="1">
      <alignment vertical="center"/>
    </xf>
    <xf numFmtId="0" fontId="37" fillId="0" borderId="3" xfId="0" applyFont="1" applyFill="1" applyBorder="1">
      <alignment vertical="center"/>
    </xf>
    <xf numFmtId="0" fontId="37" fillId="0" borderId="4" xfId="0" applyFont="1" applyFill="1" applyBorder="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28" xfId="0" applyFont="1" applyFill="1" applyBorder="1" applyAlignment="1">
      <alignment horizontal="left" vertical="center" wrapText="1"/>
    </xf>
    <xf numFmtId="0" fontId="37" fillId="0" borderId="29" xfId="0" applyFont="1" applyFill="1" applyBorder="1" applyAlignment="1">
      <alignment horizontal="left" vertical="center" wrapText="1"/>
    </xf>
    <xf numFmtId="0" fontId="37" fillId="0" borderId="30" xfId="0" applyFont="1" applyFill="1" applyBorder="1" applyAlignment="1">
      <alignment horizontal="left" vertical="center" wrapText="1"/>
    </xf>
    <xf numFmtId="0" fontId="39" fillId="0" borderId="39" xfId="0" applyFont="1" applyFill="1" applyBorder="1">
      <alignment vertical="center"/>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6" fillId="0" borderId="39" xfId="0" applyFont="1" applyFill="1" applyBorder="1">
      <alignment vertical="center"/>
    </xf>
    <xf numFmtId="0" fontId="40" fillId="0" borderId="0" xfId="0" applyFont="1" applyFill="1" applyBorder="1">
      <alignment vertical="center"/>
    </xf>
    <xf numFmtId="0" fontId="36" fillId="7" borderId="9" xfId="0" applyFont="1" applyFill="1" applyBorder="1">
      <alignment vertical="center"/>
    </xf>
    <xf numFmtId="0" fontId="39" fillId="7" borderId="10" xfId="0" applyFont="1" applyFill="1" applyBorder="1">
      <alignment vertical="center"/>
    </xf>
    <xf numFmtId="0" fontId="36" fillId="7" borderId="10" xfId="0" applyFont="1" applyFill="1" applyBorder="1">
      <alignment vertical="center"/>
    </xf>
    <xf numFmtId="0" fontId="40" fillId="7" borderId="10" xfId="0" applyFont="1" applyFill="1" applyBorder="1" applyAlignment="1">
      <alignment horizontal="center" vertical="center"/>
    </xf>
    <xf numFmtId="0" fontId="40" fillId="7" borderId="10" xfId="0" applyFont="1" applyFill="1" applyBorder="1">
      <alignment vertical="center"/>
    </xf>
    <xf numFmtId="0" fontId="40" fillId="7" borderId="54" xfId="0" applyFont="1" applyFill="1" applyBorder="1">
      <alignment vertical="center"/>
    </xf>
    <xf numFmtId="0" fontId="36" fillId="4" borderId="9" xfId="0" applyFont="1" applyFill="1" applyBorder="1">
      <alignment vertical="center"/>
    </xf>
    <xf numFmtId="0" fontId="39" fillId="4" borderId="10" xfId="0" applyFont="1" applyFill="1" applyBorder="1">
      <alignment vertical="center"/>
    </xf>
    <xf numFmtId="0" fontId="36" fillId="4" borderId="10" xfId="0" applyFont="1" applyFill="1" applyBorder="1">
      <alignment vertical="center"/>
    </xf>
    <xf numFmtId="0" fontId="40" fillId="4" borderId="10" xfId="0" applyFont="1" applyFill="1" applyBorder="1">
      <alignment vertical="center"/>
    </xf>
    <xf numFmtId="0" fontId="36" fillId="4" borderId="54" xfId="0" applyFont="1" applyFill="1" applyBorder="1">
      <alignment vertical="center"/>
    </xf>
    <xf numFmtId="0" fontId="36" fillId="0" borderId="36" xfId="0" applyFont="1" applyFill="1" applyBorder="1">
      <alignment vertical="center"/>
    </xf>
    <xf numFmtId="0" fontId="36" fillId="0" borderId="44" xfId="0" applyFont="1" applyFill="1" applyBorder="1">
      <alignment vertical="center"/>
    </xf>
    <xf numFmtId="0" fontId="36" fillId="0" borderId="25" xfId="0" applyFont="1" applyFill="1" applyBorder="1">
      <alignment vertical="center"/>
    </xf>
    <xf numFmtId="0" fontId="36" fillId="0" borderId="45" xfId="0" applyFont="1" applyFill="1" applyBorder="1">
      <alignment vertical="center"/>
    </xf>
    <xf numFmtId="0" fontId="37" fillId="0" borderId="0" xfId="0" applyFont="1" applyFill="1" applyBorder="1" applyAlignment="1">
      <alignment horizontal="left" vertical="center"/>
    </xf>
    <xf numFmtId="0" fontId="37" fillId="0" borderId="0" xfId="0" applyFont="1" applyFill="1">
      <alignment vertical="center"/>
    </xf>
    <xf numFmtId="0" fontId="41" fillId="0" borderId="0" xfId="0" applyFont="1" applyFill="1" applyBorder="1" applyAlignment="1">
      <alignment horizontal="left"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3" xfId="0" applyFont="1" applyFill="1" applyBorder="1" applyAlignment="1" applyProtection="1">
      <alignment vertical="center" shrinkToFit="1"/>
      <protection locked="0"/>
    </xf>
    <xf numFmtId="0" fontId="37" fillId="3" borderId="4" xfId="0" applyFont="1" applyFill="1" applyBorder="1" applyAlignment="1" applyProtection="1">
      <alignment vertical="center" shrinkToFit="1"/>
      <protection locked="0"/>
    </xf>
    <xf numFmtId="0" fontId="37" fillId="0" borderId="2" xfId="0" applyFont="1" applyFill="1" applyBorder="1" applyAlignment="1">
      <alignment horizontal="center" vertical="center"/>
    </xf>
    <xf numFmtId="0" fontId="37" fillId="0" borderId="15" xfId="0" applyFont="1" applyFill="1" applyBorder="1" applyAlignment="1">
      <alignment vertical="center"/>
    </xf>
    <xf numFmtId="0" fontId="37" fillId="0" borderId="3" xfId="0" applyFont="1" applyFill="1" applyBorder="1" applyAlignment="1">
      <alignment vertical="center"/>
    </xf>
    <xf numFmtId="0" fontId="37" fillId="0" borderId="3" xfId="0" applyFont="1" applyFill="1" applyBorder="1" applyAlignment="1" applyProtection="1">
      <alignment vertical="center" shrinkToFit="1"/>
      <protection locked="0"/>
    </xf>
    <xf numFmtId="0" fontId="37" fillId="0" borderId="5" xfId="0" applyFont="1" applyFill="1" applyBorder="1" applyAlignment="1">
      <alignment horizontal="center" vertical="center"/>
    </xf>
    <xf numFmtId="0" fontId="37" fillId="0" borderId="6" xfId="0" applyFont="1" applyFill="1" applyBorder="1" applyAlignment="1">
      <alignment vertical="center"/>
    </xf>
    <xf numFmtId="0" fontId="37" fillId="0" borderId="6" xfId="0" applyFont="1" applyFill="1" applyBorder="1" applyAlignment="1">
      <alignment horizontal="center" vertical="center"/>
    </xf>
    <xf numFmtId="0" fontId="37" fillId="0" borderId="6" xfId="0" applyFont="1" applyFill="1" applyBorder="1" applyAlignment="1" applyProtection="1">
      <alignment vertical="center" shrinkToFit="1"/>
      <protection locked="0"/>
    </xf>
    <xf numFmtId="0" fontId="42" fillId="0" borderId="6" xfId="0" applyFont="1" applyFill="1" applyBorder="1" applyAlignment="1" applyProtection="1">
      <alignment horizontal="right" vertical="center"/>
      <protection locked="0"/>
    </xf>
    <xf numFmtId="0" fontId="37" fillId="0" borderId="21" xfId="0" applyFont="1" applyFill="1" applyBorder="1" applyAlignment="1">
      <alignment horizontal="center" vertical="center"/>
    </xf>
    <xf numFmtId="0" fontId="37" fillId="0" borderId="40" xfId="0" applyFont="1" applyFill="1" applyBorder="1" applyAlignment="1">
      <alignment vertical="center"/>
    </xf>
    <xf numFmtId="0" fontId="37" fillId="0" borderId="10" xfId="0" applyFont="1" applyFill="1" applyBorder="1" applyAlignment="1">
      <alignment horizontal="center" vertical="center"/>
    </xf>
    <xf numFmtId="0" fontId="37" fillId="0" borderId="10" xfId="0" applyFont="1" applyFill="1" applyBorder="1" applyAlignment="1" applyProtection="1">
      <alignment vertical="center" shrinkToFit="1"/>
      <protection locked="0"/>
    </xf>
    <xf numFmtId="0" fontId="37" fillId="0" borderId="49" xfId="0" applyFont="1" applyFill="1" applyBorder="1" applyAlignment="1">
      <alignment vertical="center"/>
    </xf>
    <xf numFmtId="0" fontId="37" fillId="0" borderId="18" xfId="0" applyFont="1" applyFill="1" applyBorder="1" applyAlignment="1">
      <alignment vertical="center"/>
    </xf>
    <xf numFmtId="0" fontId="37" fillId="0" borderId="20" xfId="0" applyFont="1" applyFill="1" applyBorder="1" applyAlignment="1">
      <alignment horizontal="center" vertical="center"/>
    </xf>
    <xf numFmtId="0" fontId="37" fillId="0" borderId="20" xfId="0" applyFont="1" applyFill="1" applyBorder="1" applyAlignment="1" applyProtection="1">
      <alignment vertical="center" shrinkToFit="1"/>
      <protection locked="0"/>
    </xf>
    <xf numFmtId="0" fontId="41" fillId="0" borderId="6" xfId="0" applyFont="1" applyFill="1" applyBorder="1" applyAlignment="1">
      <alignment vertical="center"/>
    </xf>
    <xf numFmtId="0" fontId="37" fillId="0" borderId="6" xfId="0" applyFont="1" applyFill="1" applyBorder="1" applyAlignment="1">
      <alignment horizontal="left" vertical="center"/>
    </xf>
    <xf numFmtId="176" fontId="43" fillId="0" borderId="0" xfId="0" applyNumberFormat="1" applyFont="1" applyFill="1" applyBorder="1" applyAlignment="1" applyProtection="1">
      <alignment horizontal="right" vertical="center"/>
      <protection locked="0"/>
    </xf>
    <xf numFmtId="0" fontId="43" fillId="0" borderId="0" xfId="0" applyFont="1" applyFill="1" applyBorder="1" applyAlignment="1" applyProtection="1">
      <alignment horizontal="right" vertical="center"/>
      <protection locked="0"/>
    </xf>
    <xf numFmtId="0" fontId="41" fillId="0" borderId="0" xfId="0" applyFont="1" applyFill="1" applyBorder="1" applyAlignment="1">
      <alignment horizontal="center" vertical="center"/>
    </xf>
    <xf numFmtId="0" fontId="37" fillId="0" borderId="0" xfId="0" applyFont="1" applyFill="1" applyBorder="1" applyAlignment="1">
      <alignment vertical="center"/>
    </xf>
    <xf numFmtId="0" fontId="37" fillId="0" borderId="5" xfId="0" applyFont="1" applyFill="1" applyBorder="1" applyAlignment="1">
      <alignment vertical="center"/>
    </xf>
    <xf numFmtId="176" fontId="40" fillId="2" borderId="7" xfId="0" applyNumberFormat="1" applyFont="1" applyFill="1" applyBorder="1" applyAlignment="1" applyProtection="1">
      <alignment vertical="center"/>
      <protection locked="0"/>
    </xf>
    <xf numFmtId="176" fontId="40" fillId="0" borderId="7" xfId="0" applyNumberFormat="1" applyFont="1" applyFill="1" applyBorder="1" applyAlignment="1" applyProtection="1">
      <alignment vertical="center"/>
      <protection locked="0"/>
    </xf>
    <xf numFmtId="0" fontId="40" fillId="0" borderId="6" xfId="0" applyFont="1" applyFill="1" applyBorder="1" applyAlignment="1">
      <alignment vertical="center"/>
    </xf>
    <xf numFmtId="0" fontId="37" fillId="0" borderId="0" xfId="0" applyFont="1" applyFill="1" applyBorder="1">
      <alignment vertical="center"/>
    </xf>
    <xf numFmtId="0" fontId="37" fillId="0" borderId="12" xfId="0" applyFont="1" applyFill="1" applyBorder="1" applyAlignment="1">
      <alignment vertical="center"/>
    </xf>
    <xf numFmtId="176" fontId="40" fillId="2" borderId="11" xfId="0" applyNumberFormat="1" applyFont="1" applyFill="1" applyBorder="1" applyAlignment="1" applyProtection="1">
      <alignment vertical="center"/>
      <protection locked="0"/>
    </xf>
    <xf numFmtId="176" fontId="40" fillId="0" borderId="11" xfId="0" applyNumberFormat="1" applyFont="1" applyFill="1" applyBorder="1" applyAlignment="1" applyProtection="1">
      <alignment vertical="center"/>
      <protection locked="0"/>
    </xf>
    <xf numFmtId="0" fontId="40" fillId="0" borderId="10" xfId="0" applyFont="1" applyFill="1" applyBorder="1" applyAlignment="1">
      <alignment vertical="center"/>
    </xf>
    <xf numFmtId="0" fontId="37" fillId="0" borderId="52" xfId="0" applyFont="1" applyFill="1" applyBorder="1" applyAlignment="1">
      <alignment vertical="center"/>
    </xf>
    <xf numFmtId="0" fontId="37" fillId="0" borderId="14" xfId="0" applyFont="1" applyFill="1" applyBorder="1" applyAlignment="1">
      <alignment horizontal="center" vertical="center"/>
    </xf>
    <xf numFmtId="176" fontId="40" fillId="0" borderId="24" xfId="0" applyNumberFormat="1" applyFont="1" applyFill="1" applyBorder="1" applyAlignment="1" applyProtection="1">
      <alignment vertical="center"/>
      <protection locked="0"/>
    </xf>
    <xf numFmtId="0" fontId="40" fillId="0" borderId="19" xfId="0" applyFont="1" applyFill="1" applyBorder="1" applyAlignment="1">
      <alignment vertical="center"/>
    </xf>
    <xf numFmtId="176" fontId="40" fillId="0" borderId="0"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178" fontId="41" fillId="0" borderId="0" xfId="0" applyNumberFormat="1" applyFont="1" applyFill="1" applyBorder="1" applyAlignment="1">
      <alignment horizontal="center" vertical="center"/>
    </xf>
    <xf numFmtId="0" fontId="44" fillId="0" borderId="40" xfId="0" applyFont="1" applyFill="1" applyBorder="1" applyAlignment="1">
      <alignment horizontal="left" vertical="center"/>
    </xf>
    <xf numFmtId="0" fontId="37" fillId="0" borderId="41" xfId="0" applyFont="1" applyFill="1" applyBorder="1" applyAlignment="1" applyProtection="1">
      <alignment vertical="center" shrinkToFit="1"/>
      <protection locked="0"/>
    </xf>
    <xf numFmtId="0" fontId="37" fillId="0" borderId="18" xfId="0" applyFont="1" applyFill="1" applyBorder="1" applyAlignment="1">
      <alignment horizontal="center" vertical="center"/>
    </xf>
    <xf numFmtId="0" fontId="37" fillId="5"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pplyBorder="1" applyAlignment="1">
      <alignment horizontal="center" vertical="center"/>
    </xf>
    <xf numFmtId="0" fontId="44" fillId="0" borderId="0" xfId="0" applyFont="1" applyFill="1" applyBorder="1" applyAlignment="1" applyProtection="1">
      <alignment vertical="center" shrinkToFit="1"/>
      <protection locked="0"/>
    </xf>
    <xf numFmtId="0" fontId="44" fillId="0" borderId="42" xfId="0" applyFont="1" applyFill="1" applyBorder="1" applyAlignment="1" applyProtection="1">
      <alignment vertical="center" shrinkToFit="1"/>
      <protection locked="0"/>
    </xf>
    <xf numFmtId="0" fontId="37" fillId="0" borderId="0" xfId="0" applyFont="1" applyFill="1" applyBorder="1" applyAlignment="1">
      <alignment vertical="center" wrapText="1"/>
    </xf>
    <xf numFmtId="0" fontId="44" fillId="0" borderId="42" xfId="0" applyFont="1" applyFill="1" applyBorder="1" applyAlignment="1">
      <alignment vertical="center"/>
    </xf>
    <xf numFmtId="0" fontId="37" fillId="0" borderId="43"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3" xfId="0" applyFont="1" applyFill="1" applyBorder="1" applyAlignment="1">
      <alignment vertical="center"/>
    </xf>
    <xf numFmtId="0" fontId="37" fillId="0" borderId="8" xfId="0" applyFont="1" applyFill="1" applyBorder="1" applyAlignment="1">
      <alignment vertical="center"/>
    </xf>
    <xf numFmtId="0" fontId="37" fillId="0" borderId="18" xfId="0" applyFont="1" applyFill="1" applyBorder="1" applyAlignment="1" applyProtection="1">
      <alignment vertical="center" shrinkToFit="1"/>
      <protection locked="0"/>
    </xf>
    <xf numFmtId="49" fontId="41" fillId="0" borderId="0" xfId="0" applyNumberFormat="1" applyFont="1" applyFill="1" applyAlignment="1">
      <alignment horizontal="center" vertical="top"/>
    </xf>
    <xf numFmtId="49" fontId="36" fillId="0" borderId="0" xfId="0" applyNumberFormat="1" applyFont="1" applyFill="1">
      <alignment vertical="center"/>
    </xf>
    <xf numFmtId="0" fontId="36" fillId="0" borderId="0" xfId="0" applyFont="1" applyFill="1" applyAlignment="1">
      <alignment vertical="center"/>
    </xf>
    <xf numFmtId="49" fontId="36" fillId="0" borderId="28" xfId="0" applyNumberFormat="1" applyFont="1" applyFill="1" applyBorder="1">
      <alignment vertical="center"/>
    </xf>
    <xf numFmtId="0" fontId="36" fillId="0" borderId="29" xfId="0" applyFont="1" applyFill="1" applyBorder="1">
      <alignment vertical="center"/>
    </xf>
    <xf numFmtId="0" fontId="36" fillId="0" borderId="29" xfId="0" applyFont="1" applyFill="1" applyBorder="1" applyAlignment="1">
      <alignment vertical="center"/>
    </xf>
    <xf numFmtId="0" fontId="36" fillId="0" borderId="30" xfId="0" applyFont="1" applyFill="1" applyBorder="1" applyAlignment="1">
      <alignment vertical="center"/>
    </xf>
    <xf numFmtId="0" fontId="45" fillId="0" borderId="39" xfId="0" applyFont="1" applyFill="1" applyBorder="1" applyAlignment="1">
      <alignment vertical="center" wrapText="1"/>
    </xf>
    <xf numFmtId="0" fontId="45" fillId="0" borderId="36" xfId="0" applyFont="1" applyFill="1" applyBorder="1" applyAlignment="1">
      <alignment vertical="center" wrapText="1"/>
    </xf>
    <xf numFmtId="0" fontId="40" fillId="0" borderId="0" xfId="0" applyFont="1" applyFill="1" applyBorder="1" applyAlignment="1">
      <alignment vertical="center"/>
    </xf>
    <xf numFmtId="0" fontId="45" fillId="0" borderId="0" xfId="0" applyFont="1" applyFill="1" applyBorder="1" applyAlignment="1">
      <alignment vertical="center" wrapText="1"/>
    </xf>
    <xf numFmtId="0" fontId="45" fillId="0" borderId="39" xfId="0" applyFont="1" applyFill="1" applyBorder="1">
      <alignment vertical="center"/>
    </xf>
    <xf numFmtId="0" fontId="45" fillId="0" borderId="0" xfId="0" applyFont="1" applyFill="1" applyBorder="1">
      <alignment vertical="center"/>
    </xf>
    <xf numFmtId="0" fontId="46" fillId="0" borderId="0" xfId="0" applyFont="1" applyFill="1" applyBorder="1">
      <alignment vertical="center"/>
    </xf>
    <xf numFmtId="0" fontId="45" fillId="0" borderId="0" xfId="0" applyFont="1" applyFill="1" applyBorder="1" applyAlignment="1">
      <alignment vertical="center"/>
    </xf>
    <xf numFmtId="0" fontId="45" fillId="0" borderId="0" xfId="0" applyFont="1" applyFill="1" applyBorder="1" applyAlignment="1">
      <alignment horizontal="left" vertical="center"/>
    </xf>
    <xf numFmtId="0" fontId="46" fillId="0" borderId="36" xfId="0" applyFont="1" applyFill="1" applyBorder="1">
      <alignment vertical="center"/>
    </xf>
    <xf numFmtId="0" fontId="46" fillId="0" borderId="0" xfId="0" applyFont="1" applyFill="1" applyBorder="1" applyAlignment="1">
      <alignment horizontal="center" vertical="center"/>
    </xf>
    <xf numFmtId="0" fontId="45" fillId="0" borderId="25" xfId="0" applyFont="1" applyFill="1" applyBorder="1">
      <alignment vertical="center"/>
    </xf>
    <xf numFmtId="0" fontId="47" fillId="0" borderId="0" xfId="0" applyFont="1" applyProtection="1">
      <alignment vertical="center"/>
      <protection locked="0"/>
    </xf>
    <xf numFmtId="0" fontId="36" fillId="0" borderId="0" xfId="0" applyFont="1" applyProtection="1">
      <alignment vertical="center"/>
      <protection locked="0"/>
    </xf>
    <xf numFmtId="0" fontId="36" fillId="0" borderId="0" xfId="0" applyFont="1">
      <alignment vertical="center"/>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36" fillId="0" borderId="0" xfId="0" applyFont="1" applyFill="1" applyProtection="1">
      <alignment vertical="center"/>
      <protection locked="0"/>
    </xf>
    <xf numFmtId="0" fontId="40" fillId="0" borderId="0" xfId="0" applyFont="1" applyBorder="1" applyAlignment="1" applyProtection="1">
      <alignment vertical="center"/>
      <protection locked="0"/>
    </xf>
    <xf numFmtId="0" fontId="40" fillId="0" borderId="1" xfId="0" applyFont="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0" fontId="37" fillId="7" borderId="6" xfId="0" applyFont="1" applyFill="1" applyBorder="1" applyProtection="1">
      <alignment vertical="center"/>
      <protection locked="0"/>
    </xf>
    <xf numFmtId="0" fontId="40" fillId="0" borderId="0" xfId="0" applyFont="1" applyBorder="1" applyProtection="1">
      <alignment vertical="center"/>
      <protection locked="0"/>
    </xf>
    <xf numFmtId="0" fontId="40" fillId="5" borderId="2" xfId="0" applyFont="1" applyFill="1" applyBorder="1" applyProtection="1">
      <alignment vertical="center"/>
      <protection locked="0"/>
    </xf>
    <xf numFmtId="176" fontId="40" fillId="0" borderId="0" xfId="0" applyNumberFormat="1" applyFont="1" applyBorder="1" applyAlignment="1" applyProtection="1">
      <alignment vertical="center" shrinkToFit="1"/>
    </xf>
    <xf numFmtId="0" fontId="36"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horizontal="right" vertical="center"/>
      <protection locked="0"/>
    </xf>
    <xf numFmtId="0" fontId="36" fillId="2" borderId="1" xfId="0" applyFont="1" applyFill="1" applyBorder="1" applyAlignment="1" applyProtection="1">
      <alignment horizontal="center" vertical="center"/>
      <protection locked="0"/>
    </xf>
    <xf numFmtId="0" fontId="36" fillId="0" borderId="5" xfId="0" applyFont="1" applyBorder="1">
      <alignment vertical="center"/>
    </xf>
    <xf numFmtId="0" fontId="40" fillId="2" borderId="7" xfId="0" applyFont="1" applyFill="1" applyBorder="1" applyAlignment="1" applyProtection="1">
      <alignment vertical="center" wrapText="1"/>
      <protection locked="0"/>
    </xf>
    <xf numFmtId="0" fontId="40" fillId="7" borderId="2" xfId="0" applyFont="1" applyFill="1" applyBorder="1" applyProtection="1">
      <alignment vertical="center"/>
      <protection locked="0"/>
    </xf>
    <xf numFmtId="0" fontId="36" fillId="7" borderId="3" xfId="0" applyFont="1" applyFill="1" applyBorder="1">
      <alignment vertical="center"/>
    </xf>
    <xf numFmtId="0" fontId="36" fillId="7" borderId="3" xfId="0" applyFont="1" applyFill="1" applyBorder="1" applyProtection="1">
      <alignment vertical="center"/>
      <protection locked="0"/>
    </xf>
    <xf numFmtId="0" fontId="36" fillId="5" borderId="3" xfId="0" applyFont="1" applyFill="1" applyBorder="1">
      <alignment vertical="center"/>
    </xf>
    <xf numFmtId="0" fontId="36" fillId="5" borderId="4" xfId="0" applyFont="1" applyFill="1" applyBorder="1">
      <alignment vertical="center"/>
    </xf>
    <xf numFmtId="0" fontId="36" fillId="2" borderId="1" xfId="0" applyFont="1" applyFill="1" applyBorder="1" applyAlignment="1" applyProtection="1">
      <alignment vertical="center"/>
      <protection locked="0"/>
    </xf>
    <xf numFmtId="0" fontId="40" fillId="2" borderId="6"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wrapText="1"/>
      <protection locked="0"/>
    </xf>
    <xf numFmtId="0" fontId="40" fillId="2" borderId="16" xfId="0" applyFont="1" applyFill="1" applyBorder="1" applyAlignment="1" applyProtection="1">
      <alignment vertical="center"/>
      <protection locked="0"/>
    </xf>
    <xf numFmtId="0" fontId="40" fillId="2" borderId="46" xfId="0" applyFont="1" applyFill="1" applyBorder="1" applyAlignment="1" applyProtection="1">
      <alignment vertical="center"/>
      <protection locked="0"/>
    </xf>
    <xf numFmtId="0" fontId="36" fillId="2" borderId="16" xfId="0" applyFont="1" applyFill="1" applyBorder="1" applyAlignment="1" applyProtection="1">
      <alignment vertical="center"/>
      <protection locked="0"/>
    </xf>
    <xf numFmtId="0" fontId="41" fillId="2" borderId="17"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protection locked="0"/>
    </xf>
    <xf numFmtId="0" fontId="37" fillId="2" borderId="19"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6" fillId="2" borderId="17" xfId="0" applyFont="1" applyFill="1" applyBorder="1" applyAlignment="1" applyProtection="1">
      <alignment vertical="center"/>
      <protection locked="0"/>
    </xf>
    <xf numFmtId="0" fontId="40" fillId="2" borderId="17"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17" xfId="0" applyFont="1" applyFill="1" applyBorder="1" applyAlignment="1" applyProtection="1">
      <alignment horizontal="center" vertical="center" wrapText="1"/>
      <protection locked="0"/>
    </xf>
    <xf numFmtId="0" fontId="40" fillId="0" borderId="16" xfId="0" applyNumberFormat="1" applyFont="1" applyFill="1" applyBorder="1" applyAlignment="1" applyProtection="1">
      <alignment horizontal="center" vertical="center"/>
      <protection locked="0"/>
    </xf>
    <xf numFmtId="0" fontId="40" fillId="7" borderId="16" xfId="0" applyFont="1" applyFill="1" applyBorder="1" applyAlignment="1" applyProtection="1">
      <alignment horizontal="center" vertical="center"/>
      <protection locked="0"/>
    </xf>
    <xf numFmtId="176" fontId="40" fillId="7" borderId="16" xfId="0" applyNumberFormat="1" applyFont="1" applyFill="1" applyBorder="1" applyAlignment="1" applyProtection="1">
      <alignment vertical="center" shrinkToFit="1"/>
    </xf>
    <xf numFmtId="176" fontId="40" fillId="7" borderId="7" xfId="0" applyNumberFormat="1" applyFont="1" applyFill="1" applyBorder="1" applyAlignment="1" applyProtection="1">
      <alignment vertical="center" shrinkToFit="1"/>
    </xf>
    <xf numFmtId="0" fontId="40" fillId="5" borderId="16" xfId="0" applyFont="1" applyFill="1" applyBorder="1" applyAlignment="1" applyProtection="1">
      <alignment horizontal="center" vertical="center"/>
      <protection locked="0"/>
    </xf>
    <xf numFmtId="176" fontId="40" fillId="5" borderId="16" xfId="0" applyNumberFormat="1" applyFont="1" applyFill="1" applyBorder="1" applyAlignment="1" applyProtection="1">
      <alignment vertical="center" shrinkToFit="1"/>
    </xf>
    <xf numFmtId="177" fontId="37" fillId="0" borderId="1" xfId="0" applyNumberFormat="1" applyFont="1" applyFill="1" applyBorder="1" applyAlignment="1" applyProtection="1">
      <alignment horizontal="center" vertical="center"/>
      <protection locked="0"/>
    </xf>
    <xf numFmtId="0" fontId="40" fillId="2" borderId="1" xfId="0" applyNumberFormat="1" applyFont="1" applyFill="1" applyBorder="1" applyAlignment="1" applyProtection="1">
      <alignment vertical="center"/>
      <protection locked="0"/>
    </xf>
    <xf numFmtId="176" fontId="40" fillId="7" borderId="1" xfId="0" applyNumberFormat="1" applyFont="1" applyFill="1" applyBorder="1" applyAlignment="1" applyProtection="1">
      <alignment vertical="center" shrinkToFit="1"/>
    </xf>
    <xf numFmtId="176" fontId="40" fillId="5" borderId="1" xfId="0" applyNumberFormat="1" applyFont="1" applyFill="1" applyBorder="1" applyAlignment="1" applyProtection="1">
      <alignment vertical="center" shrinkToFit="1"/>
    </xf>
    <xf numFmtId="176" fontId="40" fillId="5" borderId="4" xfId="0" applyNumberFormat="1" applyFont="1" applyFill="1" applyBorder="1" applyAlignment="1" applyProtection="1">
      <alignment vertical="center" shrinkToFit="1"/>
    </xf>
    <xf numFmtId="179" fontId="40" fillId="5" borderId="4" xfId="0" applyNumberFormat="1" applyFont="1" applyFill="1" applyBorder="1" applyAlignment="1" applyProtection="1">
      <alignment vertical="center" shrinkToFit="1"/>
    </xf>
    <xf numFmtId="181" fontId="40" fillId="5" borderId="1" xfId="0" applyNumberFormat="1" applyFont="1" applyFill="1" applyBorder="1" applyAlignment="1">
      <alignment vertical="center" shrinkToFit="1"/>
    </xf>
    <xf numFmtId="176" fontId="40" fillId="5" borderId="7" xfId="0" applyNumberFormat="1" applyFont="1" applyFill="1" applyBorder="1" applyAlignment="1" applyProtection="1">
      <alignment vertical="center" shrinkToFit="1"/>
    </xf>
    <xf numFmtId="179" fontId="40" fillId="5" borderId="7" xfId="0" applyNumberFormat="1" applyFont="1" applyFill="1" applyBorder="1" applyAlignment="1" applyProtection="1">
      <alignment vertical="center" shrinkToFit="1"/>
    </xf>
    <xf numFmtId="181" fontId="40" fillId="5" borderId="16" xfId="0" applyNumberFormat="1" applyFont="1" applyFill="1" applyBorder="1" applyAlignment="1">
      <alignment vertical="center" shrinkToFit="1"/>
    </xf>
    <xf numFmtId="0" fontId="40" fillId="7" borderId="1" xfId="0" applyFont="1" applyFill="1" applyBorder="1" applyAlignment="1" applyProtection="1">
      <alignment horizontal="center" vertical="center"/>
      <protection locked="0"/>
    </xf>
    <xf numFmtId="176" fontId="40" fillId="7" borderId="4" xfId="0" applyNumberFormat="1" applyFont="1" applyFill="1" applyBorder="1" applyAlignment="1" applyProtection="1">
      <alignment vertical="center" shrinkToFit="1"/>
    </xf>
    <xf numFmtId="0" fontId="40" fillId="5" borderId="1" xfId="0" applyFont="1" applyFill="1" applyBorder="1" applyAlignment="1" applyProtection="1">
      <alignment horizontal="center" vertical="center"/>
      <protection locked="0"/>
    </xf>
    <xf numFmtId="0" fontId="41"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0" fillId="0" borderId="0" xfId="0" applyFont="1" applyFill="1" applyAlignment="1">
      <alignment horizontal="left" vertical="top" wrapText="1"/>
    </xf>
    <xf numFmtId="0" fontId="50"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49" fontId="49" fillId="0" borderId="0" xfId="0" applyNumberFormat="1" applyFont="1" applyFill="1" applyAlignment="1">
      <alignment vertical="top"/>
    </xf>
    <xf numFmtId="0" fontId="41" fillId="0" borderId="0" xfId="0" applyFont="1" applyFill="1" applyAlignment="1">
      <alignment horizontal="left" vertical="top" wrapText="1"/>
    </xf>
    <xf numFmtId="49" fontId="52"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0" fillId="0" borderId="3" xfId="0" applyNumberFormat="1" applyFont="1" applyFill="1" applyBorder="1" applyAlignment="1">
      <alignment horizontal="left" vertical="center" wrapText="1"/>
    </xf>
    <xf numFmtId="49" fontId="40" fillId="0" borderId="3" xfId="0" applyNumberFormat="1" applyFont="1" applyBorder="1" applyAlignment="1">
      <alignment horizontal="left" vertical="center" wrapText="1"/>
    </xf>
    <xf numFmtId="0" fontId="41" fillId="6" borderId="85" xfId="0" applyFont="1" applyFill="1" applyBorder="1" applyAlignment="1">
      <alignment horizontal="center" vertical="center" wrapText="1"/>
    </xf>
    <xf numFmtId="0" fontId="26" fillId="0" borderId="0" xfId="0" applyFont="1" applyFill="1" applyAlignment="1">
      <alignment vertical="top"/>
    </xf>
    <xf numFmtId="0" fontId="41" fillId="6" borderId="61" xfId="0" applyFont="1" applyFill="1" applyBorder="1" applyAlignment="1">
      <alignment horizontal="center" vertical="center" wrapText="1"/>
    </xf>
    <xf numFmtId="0" fontId="41" fillId="6" borderId="92" xfId="0" applyFont="1" applyFill="1" applyBorder="1" applyAlignment="1">
      <alignment horizontal="center" vertical="center" wrapText="1"/>
    </xf>
    <xf numFmtId="0" fontId="41" fillId="6" borderId="94" xfId="0" applyFont="1" applyFill="1" applyBorder="1" applyAlignment="1">
      <alignment horizontal="center" vertical="center" wrapText="1"/>
    </xf>
    <xf numFmtId="0" fontId="41" fillId="6" borderId="96" xfId="0" applyFont="1" applyFill="1" applyBorder="1" applyAlignment="1">
      <alignment horizontal="center" vertical="center" wrapText="1"/>
    </xf>
    <xf numFmtId="0" fontId="41" fillId="6" borderId="98" xfId="0" applyFont="1" applyFill="1" applyBorder="1" applyAlignment="1">
      <alignment horizontal="center" vertical="center" wrapText="1"/>
    </xf>
    <xf numFmtId="0" fontId="26" fillId="0" borderId="0" xfId="0" applyFont="1" applyBorder="1" applyAlignment="1">
      <alignment vertical="top"/>
    </xf>
    <xf numFmtId="0" fontId="41" fillId="6" borderId="63"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0" xfId="0" applyFont="1" applyFill="1" applyAlignment="1">
      <alignment horizontal="left" vertical="top" wrapText="1"/>
    </xf>
    <xf numFmtId="0" fontId="53" fillId="0" borderId="0" xfId="0" applyFont="1">
      <alignment vertical="center"/>
    </xf>
    <xf numFmtId="49" fontId="37" fillId="0" borderId="0" xfId="0" applyNumberFormat="1" applyFont="1" applyFill="1" applyAlignment="1">
      <alignment vertical="top"/>
    </xf>
    <xf numFmtId="0" fontId="41" fillId="2" borderId="62" xfId="0" applyFont="1" applyFill="1" applyBorder="1" applyAlignment="1">
      <alignment vertical="center" wrapText="1"/>
    </xf>
    <xf numFmtId="0" fontId="41" fillId="2" borderId="93" xfId="0" applyFont="1" applyFill="1" applyBorder="1" applyAlignment="1">
      <alignment vertical="center" wrapText="1"/>
    </xf>
    <xf numFmtId="0" fontId="41" fillId="2" borderId="95" xfId="0" applyFont="1" applyFill="1" applyBorder="1" applyAlignment="1">
      <alignment vertical="center" wrapText="1"/>
    </xf>
    <xf numFmtId="0" fontId="41" fillId="2" borderId="97" xfId="0" applyFont="1" applyFill="1" applyBorder="1" applyAlignment="1">
      <alignment vertical="center" wrapText="1"/>
    </xf>
    <xf numFmtId="0" fontId="41" fillId="2" borderId="88" xfId="0" applyFont="1" applyFill="1" applyBorder="1" applyAlignment="1">
      <alignment vertical="center" wrapText="1"/>
    </xf>
    <xf numFmtId="0" fontId="41" fillId="2" borderId="36" xfId="0" applyFont="1" applyFill="1" applyBorder="1" applyAlignment="1">
      <alignment vertical="center" wrapText="1"/>
    </xf>
    <xf numFmtId="0" fontId="41" fillId="2" borderId="45" xfId="0" applyFont="1" applyFill="1" applyBorder="1" applyAlignment="1">
      <alignment vertical="center" wrapText="1"/>
    </xf>
    <xf numFmtId="0" fontId="41" fillId="0" borderId="0" xfId="0" applyFont="1" applyFill="1" applyBorder="1" applyAlignment="1">
      <alignment horizontal="left" vertical="top" wrapText="1"/>
    </xf>
    <xf numFmtId="0" fontId="54" fillId="0" borderId="0" xfId="0" applyFont="1" applyFill="1" applyBorder="1" applyAlignment="1">
      <alignment horizontal="left" vertical="top" wrapText="1"/>
    </xf>
    <xf numFmtId="0" fontId="41" fillId="0" borderId="0" xfId="0" applyFont="1" applyFill="1" applyBorder="1" applyAlignment="1">
      <alignment horizontal="right" vertical="center"/>
    </xf>
    <xf numFmtId="0" fontId="40" fillId="6" borderId="0" xfId="0" applyFont="1" applyFill="1" applyBorder="1" applyAlignment="1">
      <alignment vertical="center" wrapText="1"/>
    </xf>
    <xf numFmtId="0" fontId="41" fillId="6" borderId="0" xfId="0" applyFont="1" applyFill="1" applyBorder="1" applyAlignment="1">
      <alignment vertical="center"/>
    </xf>
    <xf numFmtId="0" fontId="40" fillId="6" borderId="0" xfId="0" applyFont="1" applyFill="1" applyAlignment="1">
      <alignment vertical="center" wrapText="1"/>
    </xf>
    <xf numFmtId="0" fontId="56" fillId="0" borderId="0" xfId="0" applyFont="1" applyAlignment="1">
      <alignment vertical="top"/>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4"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protection locked="0"/>
    </xf>
    <xf numFmtId="0" fontId="40" fillId="2" borderId="22" xfId="0" applyFont="1" applyFill="1" applyBorder="1" applyAlignment="1" applyProtection="1">
      <alignment horizontal="center" vertical="center"/>
      <protection locked="0"/>
    </xf>
    <xf numFmtId="0" fontId="40" fillId="2" borderId="23" xfId="0" applyFont="1" applyFill="1" applyBorder="1" applyAlignment="1" applyProtection="1">
      <alignment horizontal="center" vertical="center" wrapText="1"/>
      <protection locked="0"/>
    </xf>
    <xf numFmtId="0" fontId="40" fillId="2" borderId="24" xfId="0" applyFont="1" applyFill="1" applyBorder="1" applyAlignment="1" applyProtection="1">
      <alignment horizontal="center" vertical="center" wrapText="1"/>
      <protection locked="0"/>
    </xf>
    <xf numFmtId="0" fontId="37" fillId="0" borderId="0" xfId="0" applyFont="1" applyAlignment="1">
      <alignment vertical="center"/>
    </xf>
    <xf numFmtId="0" fontId="40" fillId="0" borderId="104" xfId="0" applyFont="1" applyBorder="1" applyProtection="1">
      <alignment vertical="center"/>
      <protection locked="0"/>
    </xf>
    <xf numFmtId="0" fontId="40" fillId="0" borderId="105" xfId="0" applyFont="1" applyBorder="1" applyProtection="1">
      <alignment vertical="center"/>
      <protection locked="0"/>
    </xf>
    <xf numFmtId="0" fontId="40" fillId="0" borderId="106" xfId="0" applyFont="1" applyBorder="1" applyProtection="1">
      <alignment vertical="center"/>
      <protection locked="0"/>
    </xf>
    <xf numFmtId="0" fontId="40" fillId="0" borderId="107" xfId="0" applyFont="1" applyFill="1" applyBorder="1" applyAlignment="1">
      <alignment vertical="center" shrinkToFit="1"/>
    </xf>
    <xf numFmtId="0" fontId="40" fillId="0" borderId="73" xfId="0" applyFont="1" applyFill="1" applyBorder="1" applyAlignment="1" applyProtection="1">
      <alignment horizontal="center" vertical="center" wrapText="1"/>
      <protection locked="0"/>
    </xf>
    <xf numFmtId="0" fontId="40" fillId="0" borderId="108" xfId="0" applyFont="1" applyBorder="1" applyProtection="1">
      <alignment vertical="center"/>
      <protection locked="0"/>
    </xf>
    <xf numFmtId="176" fontId="40" fillId="0" borderId="111" xfId="0" applyNumberFormat="1" applyFont="1" applyBorder="1" applyAlignment="1" applyProtection="1">
      <alignment vertical="center" shrinkToFit="1"/>
    </xf>
    <xf numFmtId="179" fontId="40" fillId="0" borderId="111" xfId="0" applyNumberFormat="1" applyFont="1" applyBorder="1" applyAlignment="1" applyProtection="1">
      <alignment vertical="center" shrinkToFit="1"/>
    </xf>
    <xf numFmtId="179" fontId="40" fillId="0" borderId="25" xfId="0" applyNumberFormat="1" applyFont="1" applyBorder="1" applyAlignment="1" applyProtection="1">
      <alignment vertical="center" shrinkToFit="1"/>
    </xf>
    <xf numFmtId="176" fontId="40" fillId="0" borderId="112" xfId="0" applyNumberFormat="1" applyFont="1" applyBorder="1" applyAlignment="1" applyProtection="1">
      <alignment vertical="center" shrinkToFit="1"/>
    </xf>
    <xf numFmtId="176" fontId="40" fillId="0" borderId="78" xfId="0" applyNumberFormat="1" applyFont="1" applyBorder="1" applyAlignment="1" applyProtection="1">
      <alignment vertical="center" shrinkToFit="1"/>
    </xf>
    <xf numFmtId="176" fontId="40" fillId="0" borderId="99" xfId="0" applyNumberFormat="1" applyFont="1" applyBorder="1" applyAlignment="1" applyProtection="1">
      <alignment vertical="center" shrinkToFit="1"/>
    </xf>
    <xf numFmtId="176" fontId="40" fillId="0" borderId="2" xfId="0" applyNumberFormat="1" applyFont="1" applyBorder="1" applyAlignment="1" applyProtection="1">
      <alignment vertical="center" shrinkToFit="1"/>
    </xf>
    <xf numFmtId="176" fontId="40" fillId="0" borderId="1" xfId="0" applyNumberFormat="1" applyFont="1" applyBorder="1" applyProtection="1">
      <alignment vertical="center"/>
      <protection locked="0"/>
    </xf>
    <xf numFmtId="176" fontId="40" fillId="0" borderId="3" xfId="0" applyNumberFormat="1" applyFont="1" applyBorder="1" applyProtection="1">
      <alignment vertical="center"/>
      <protection locked="0"/>
    </xf>
    <xf numFmtId="0" fontId="40" fillId="2" borderId="108" xfId="0" applyFont="1" applyFill="1" applyBorder="1" applyAlignment="1" applyProtection="1">
      <alignment vertical="center" wrapText="1"/>
      <protection locked="0"/>
    </xf>
    <xf numFmtId="0" fontId="40" fillId="7" borderId="115" xfId="0" applyFont="1" applyFill="1" applyBorder="1" applyProtection="1">
      <alignment vertical="center"/>
      <protection locked="0"/>
    </xf>
    <xf numFmtId="176" fontId="40" fillId="0" borderId="100" xfId="0" applyNumberFormat="1" applyFont="1" applyBorder="1" applyAlignment="1" applyProtection="1">
      <alignment vertical="center" shrinkToFit="1"/>
    </xf>
    <xf numFmtId="176" fontId="40" fillId="0" borderId="1" xfId="0" applyNumberFormat="1" applyFont="1" applyFill="1" applyBorder="1" applyAlignment="1" applyProtection="1">
      <alignment vertical="center" shrinkToFit="1"/>
    </xf>
    <xf numFmtId="176" fontId="40" fillId="0" borderId="99" xfId="0" applyNumberFormat="1" applyFont="1" applyFill="1" applyBorder="1" applyProtection="1">
      <alignment vertical="center"/>
      <protection locked="0"/>
    </xf>
    <xf numFmtId="179" fontId="40" fillId="5" borderId="1" xfId="0" applyNumberFormat="1" applyFont="1" applyFill="1" applyBorder="1" applyAlignment="1" applyProtection="1">
      <alignment vertical="center" shrinkToFit="1"/>
    </xf>
    <xf numFmtId="0" fontId="40" fillId="0" borderId="89" xfId="0" applyFont="1" applyBorder="1" applyAlignment="1" applyProtection="1">
      <alignment horizontal="center" vertical="center"/>
      <protection locked="0"/>
    </xf>
    <xf numFmtId="0" fontId="40" fillId="0" borderId="89" xfId="0" applyFont="1" applyBorder="1" applyAlignment="1" applyProtection="1">
      <alignment horizontal="center" vertical="center" wrapText="1"/>
      <protection locked="0"/>
    </xf>
    <xf numFmtId="0" fontId="40" fillId="2" borderId="89" xfId="0" applyFont="1" applyFill="1" applyBorder="1" applyAlignment="1" applyProtection="1">
      <alignment vertical="center" wrapText="1"/>
      <protection locked="0"/>
    </xf>
    <xf numFmtId="176" fontId="40" fillId="0" borderId="89" xfId="0" applyNumberFormat="1" applyFont="1" applyBorder="1" applyAlignment="1" applyProtection="1">
      <alignment vertical="center" shrinkToFit="1"/>
    </xf>
    <xf numFmtId="0" fontId="37" fillId="0" borderId="0" xfId="0" applyFont="1" applyBorder="1" applyAlignment="1" applyProtection="1">
      <alignment vertical="center" wrapText="1"/>
      <protection locked="0"/>
    </xf>
    <xf numFmtId="0" fontId="40" fillId="5" borderId="109" xfId="0" applyFont="1" applyFill="1" applyBorder="1" applyProtection="1">
      <alignment vertical="center"/>
      <protection locked="0"/>
    </xf>
    <xf numFmtId="0" fontId="37"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7" fillId="0" borderId="69" xfId="0" applyFont="1" applyFill="1" applyBorder="1" applyAlignment="1">
      <alignment horizontal="center" vertical="center" wrapText="1"/>
    </xf>
    <xf numFmtId="0" fontId="30" fillId="0" borderId="0" xfId="0" applyFont="1">
      <alignment vertical="center"/>
    </xf>
    <xf numFmtId="0" fontId="37" fillId="0" borderId="118" xfId="0" applyFont="1" applyFill="1" applyBorder="1" applyAlignment="1">
      <alignment vertical="center"/>
    </xf>
    <xf numFmtId="0" fontId="32" fillId="12" borderId="58" xfId="0" applyFont="1" applyFill="1" applyBorder="1">
      <alignment vertical="center"/>
    </xf>
    <xf numFmtId="0" fontId="40"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0" fillId="0" borderId="119" xfId="0" applyFont="1" applyFill="1" applyBorder="1" applyAlignment="1">
      <alignment horizontal="center" vertical="center"/>
    </xf>
    <xf numFmtId="0" fontId="40" fillId="2" borderId="120" xfId="0" applyNumberFormat="1" applyFont="1" applyFill="1" applyBorder="1" applyAlignment="1" applyProtection="1">
      <alignment vertical="center"/>
      <protection locked="0"/>
    </xf>
    <xf numFmtId="0" fontId="40" fillId="2" borderId="121" xfId="0" applyNumberFormat="1" applyFont="1" applyFill="1" applyBorder="1" applyAlignment="1" applyProtection="1">
      <alignment vertical="center"/>
      <protection locked="0"/>
    </xf>
    <xf numFmtId="0" fontId="40" fillId="2" borderId="16" xfId="0" applyNumberFormat="1" applyFont="1" applyFill="1" applyBorder="1" applyAlignment="1" applyProtection="1">
      <alignment vertical="center"/>
      <protection locked="0"/>
    </xf>
    <xf numFmtId="0" fontId="40" fillId="2" borderId="16" xfId="0" applyNumberFormat="1" applyFont="1" applyFill="1" applyBorder="1" applyAlignment="1" applyProtection="1">
      <alignment vertical="center" shrinkToFit="1"/>
      <protection locked="0"/>
    </xf>
    <xf numFmtId="0" fontId="40" fillId="2" borderId="31" xfId="0" applyNumberFormat="1" applyFont="1" applyFill="1" applyBorder="1" applyAlignment="1" applyProtection="1">
      <alignment vertical="center"/>
      <protection locked="0"/>
    </xf>
    <xf numFmtId="0" fontId="40" fillId="2" borderId="32" xfId="0" applyNumberFormat="1" applyFont="1" applyFill="1" applyBorder="1" applyAlignment="1" applyProtection="1">
      <alignment vertical="center"/>
      <protection locked="0"/>
    </xf>
    <xf numFmtId="0" fontId="40" fillId="2" borderId="1" xfId="0" applyNumberFormat="1" applyFont="1" applyFill="1" applyBorder="1" applyAlignment="1" applyProtection="1">
      <alignment vertical="center" shrinkToFit="1"/>
      <protection locked="0"/>
    </xf>
    <xf numFmtId="0" fontId="61" fillId="0" borderId="0" xfId="0" applyFont="1" applyAlignment="1">
      <alignment vertical="center"/>
    </xf>
    <xf numFmtId="0" fontId="60" fillId="0" borderId="73" xfId="0" applyFont="1" applyBorder="1" applyAlignment="1">
      <alignment vertical="center"/>
    </xf>
    <xf numFmtId="0" fontId="60" fillId="0" borderId="78" xfId="0" applyFont="1" applyBorder="1" applyAlignment="1">
      <alignment vertical="center"/>
    </xf>
    <xf numFmtId="0" fontId="40" fillId="0" borderId="69" xfId="0" applyFont="1" applyFill="1" applyBorder="1" applyAlignment="1">
      <alignment vertical="center"/>
    </xf>
    <xf numFmtId="0" fontId="40" fillId="0" borderId="31" xfId="0" applyFont="1" applyFill="1" applyBorder="1" applyAlignment="1">
      <alignment horizontal="center" vertical="center"/>
    </xf>
    <xf numFmtId="0" fontId="40" fillId="0" borderId="31"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0" fillId="0" borderId="82" xfId="0" applyNumberFormat="1" applyFont="1" applyBorder="1" applyAlignment="1" applyProtection="1">
      <alignment vertical="center" shrinkToFit="1"/>
    </xf>
    <xf numFmtId="176" fontId="40" fillId="0" borderId="77" xfId="0" applyNumberFormat="1" applyFont="1" applyBorder="1" applyAlignment="1" applyProtection="1">
      <alignment vertical="center" shrinkToFit="1"/>
    </xf>
    <xf numFmtId="176" fontId="40" fillId="6" borderId="7" xfId="0" applyNumberFormat="1" applyFont="1" applyFill="1" applyBorder="1" applyAlignment="1" applyProtection="1">
      <alignment vertical="center" shrinkToFit="1"/>
    </xf>
    <xf numFmtId="176" fontId="40" fillId="6" borderId="1" xfId="0" applyNumberFormat="1" applyFont="1" applyFill="1" applyBorder="1" applyAlignment="1" applyProtection="1">
      <alignment vertical="center" shrinkToFit="1"/>
    </xf>
    <xf numFmtId="176" fontId="40" fillId="6" borderId="4" xfId="0" applyNumberFormat="1" applyFont="1" applyFill="1" applyBorder="1" applyAlignment="1" applyProtection="1">
      <alignment vertical="center" shrinkToFit="1"/>
    </xf>
    <xf numFmtId="176" fontId="41" fillId="0" borderId="67" xfId="0" applyNumberFormat="1" applyFont="1" applyBorder="1" applyAlignment="1" applyProtection="1">
      <alignment horizontal="center" vertical="center" wrapText="1" shrinkToFit="1"/>
    </xf>
    <xf numFmtId="0" fontId="41" fillId="0" borderId="16" xfId="0" applyFont="1" applyBorder="1" applyAlignment="1" applyProtection="1">
      <alignment horizontal="center" vertical="center" wrapText="1"/>
      <protection locked="0"/>
    </xf>
    <xf numFmtId="0" fontId="41" fillId="0" borderId="73" xfId="0" applyFont="1" applyBorder="1" applyAlignment="1" applyProtection="1">
      <alignment horizontal="center" vertical="center" wrapText="1"/>
      <protection locked="0"/>
    </xf>
    <xf numFmtId="176" fontId="41" fillId="0" borderId="101" xfId="0" applyNumberFormat="1" applyFont="1" applyBorder="1" applyAlignment="1" applyProtection="1">
      <alignment horizontal="center" vertical="center" wrapText="1" shrinkToFit="1"/>
    </xf>
    <xf numFmtId="176" fontId="41"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0" fillId="2" borderId="16" xfId="0" applyNumberFormat="1" applyFont="1" applyFill="1" applyBorder="1" applyAlignment="1" applyProtection="1">
      <alignment vertical="center" wrapText="1" shrinkToFit="1"/>
      <protection locked="0"/>
    </xf>
    <xf numFmtId="0" fontId="40"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0" fillId="5" borderId="7" xfId="0" applyNumberFormat="1" applyFont="1" applyFill="1" applyBorder="1" applyAlignment="1" applyProtection="1">
      <alignment vertical="center" shrinkToFit="1"/>
    </xf>
    <xf numFmtId="183" fontId="40" fillId="5" borderId="1" xfId="0" applyNumberFormat="1" applyFont="1" applyFill="1" applyBorder="1" applyAlignment="1" applyProtection="1">
      <alignment vertical="center" shrinkToFit="1"/>
    </xf>
    <xf numFmtId="183" fontId="40" fillId="5" borderId="4" xfId="0" applyNumberFormat="1" applyFont="1" applyFill="1" applyBorder="1" applyAlignment="1" applyProtection="1">
      <alignment vertical="center" shrinkToFit="1"/>
    </xf>
    <xf numFmtId="0" fontId="40" fillId="2" borderId="46" xfId="0" applyFont="1" applyFill="1" applyBorder="1" applyAlignment="1" applyProtection="1">
      <alignment horizontal="center" vertical="center"/>
      <protection locked="0"/>
    </xf>
    <xf numFmtId="176" fontId="41" fillId="0" borderId="68" xfId="0" applyNumberFormat="1" applyFont="1" applyBorder="1" applyAlignment="1" applyProtection="1">
      <alignment horizontal="center" vertical="center" wrapText="1" shrinkToFit="1"/>
    </xf>
    <xf numFmtId="0" fontId="56" fillId="0" borderId="0" xfId="0" applyFont="1" applyAlignment="1">
      <alignment horizontal="left" vertical="top"/>
    </xf>
    <xf numFmtId="0" fontId="56" fillId="0" borderId="0" xfId="0" applyFont="1" applyAlignment="1">
      <alignment horizontal="left" vertical="top" wrapText="1"/>
    </xf>
    <xf numFmtId="0" fontId="53"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7" fillId="8" borderId="76" xfId="4"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1" fillId="0" borderId="0" xfId="0" applyFont="1" applyFill="1" applyBorder="1" applyAlignment="1">
      <alignment horizontal="left" vertical="top" wrapText="1"/>
    </xf>
    <xf numFmtId="0" fontId="58"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7" fillId="0" borderId="50"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2" borderId="50" xfId="0" applyFont="1" applyFill="1" applyBorder="1" applyAlignment="1" applyProtection="1">
      <alignment vertical="center"/>
      <protection locked="0"/>
    </xf>
    <xf numFmtId="0" fontId="37" fillId="2" borderId="51" xfId="0" applyFont="1" applyFill="1" applyBorder="1" applyAlignment="1" applyProtection="1">
      <alignment vertical="center"/>
      <protection locked="0"/>
    </xf>
    <xf numFmtId="0" fontId="37" fillId="2" borderId="79" xfId="0" applyFont="1" applyFill="1" applyBorder="1" applyAlignment="1" applyProtection="1">
      <alignment vertical="center"/>
      <protection locked="0"/>
    </xf>
    <xf numFmtId="0" fontId="37" fillId="2" borderId="52" xfId="0" applyFont="1" applyFill="1" applyBorder="1" applyAlignment="1" applyProtection="1">
      <alignment vertical="center" wrapText="1"/>
      <protection locked="0"/>
    </xf>
    <xf numFmtId="0" fontId="37" fillId="2" borderId="14" xfId="0" applyFont="1" applyFill="1" applyBorder="1" applyAlignment="1" applyProtection="1">
      <alignment vertical="center" wrapText="1"/>
      <protection locked="0"/>
    </xf>
    <xf numFmtId="0" fontId="37" fillId="2" borderId="80" xfId="0" applyFont="1" applyFill="1" applyBorder="1" applyAlignment="1" applyProtection="1">
      <alignment vertical="center" wrapText="1"/>
      <protection locked="0"/>
    </xf>
    <xf numFmtId="0" fontId="37" fillId="2" borderId="50" xfId="0" applyFont="1" applyFill="1" applyBorder="1" applyAlignment="1">
      <alignment vertical="center"/>
    </xf>
    <xf numFmtId="0" fontId="37" fillId="2" borderId="51" xfId="0" applyFont="1" applyFill="1" applyBorder="1" applyAlignment="1">
      <alignment vertical="center"/>
    </xf>
    <xf numFmtId="0" fontId="37" fillId="2" borderId="79" xfId="0" applyFont="1" applyFill="1" applyBorder="1" applyAlignment="1">
      <alignment vertical="center"/>
    </xf>
    <xf numFmtId="0" fontId="37" fillId="0" borderId="24"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23" xfId="0" applyFont="1" applyFill="1" applyBorder="1" applyAlignment="1">
      <alignment horizontal="center" vertical="center"/>
    </xf>
    <xf numFmtId="0" fontId="37" fillId="0" borderId="9" xfId="0" applyFont="1" applyFill="1" applyBorder="1" applyAlignment="1">
      <alignment vertical="center" wrapText="1"/>
    </xf>
    <xf numFmtId="0" fontId="37" fillId="0" borderId="10" xfId="0" applyFont="1" applyFill="1" applyBorder="1" applyAlignment="1">
      <alignment vertical="center"/>
    </xf>
    <xf numFmtId="0" fontId="37" fillId="0" borderId="11" xfId="0" applyFont="1" applyFill="1" applyBorder="1" applyAlignment="1">
      <alignment vertical="center"/>
    </xf>
    <xf numFmtId="176" fontId="37" fillId="0" borderId="12" xfId="0" applyNumberFormat="1" applyFont="1" applyFill="1" applyBorder="1" applyAlignment="1" applyProtection="1">
      <alignment horizontal="right" vertical="center"/>
      <protection locked="0"/>
    </xf>
    <xf numFmtId="0" fontId="37" fillId="0" borderId="10" xfId="0" applyFont="1" applyFill="1" applyBorder="1" applyAlignment="1" applyProtection="1">
      <alignment horizontal="right" vertical="center"/>
      <protection locked="0"/>
    </xf>
    <xf numFmtId="0" fontId="37" fillId="0" borderId="10"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3" xfId="0" applyFont="1" applyFill="1" applyBorder="1" applyAlignment="1">
      <alignment horizontal="center" vertical="center"/>
    </xf>
    <xf numFmtId="176" fontId="37" fillId="0" borderId="3" xfId="0" applyNumberFormat="1" applyFont="1" applyFill="1" applyBorder="1" applyAlignment="1" applyProtection="1">
      <alignment horizontal="right" vertical="center"/>
      <protection locked="0"/>
    </xf>
    <xf numFmtId="0" fontId="37" fillId="0" borderId="3" xfId="0" applyFont="1" applyFill="1" applyBorder="1" applyAlignment="1" applyProtection="1">
      <alignment horizontal="right" vertical="center"/>
      <protection locked="0"/>
    </xf>
    <xf numFmtId="0" fontId="37" fillId="2" borderId="1" xfId="0" applyFont="1" applyFill="1" applyBorder="1" applyAlignment="1" applyProtection="1">
      <alignment vertical="center"/>
      <protection locked="0"/>
    </xf>
    <xf numFmtId="0" fontId="37" fillId="2" borderId="1" xfId="0" applyFont="1" applyFill="1" applyBorder="1" applyAlignment="1" applyProtection="1">
      <alignment horizontal="left" vertical="center"/>
      <protection locked="0"/>
    </xf>
    <xf numFmtId="0" fontId="40" fillId="3" borderId="2" xfId="0" applyFont="1" applyFill="1" applyBorder="1" applyAlignment="1" applyProtection="1">
      <alignment horizontal="center" vertical="center" shrinkToFit="1"/>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protection locked="0"/>
    </xf>
    <xf numFmtId="0" fontId="37" fillId="2" borderId="1" xfId="0" applyFont="1" applyFill="1" applyBorder="1" applyAlignment="1">
      <alignment horizontal="center" vertical="center"/>
    </xf>
    <xf numFmtId="176" fontId="37" fillId="0" borderId="55" xfId="0" applyNumberFormat="1" applyFont="1" applyFill="1" applyBorder="1" applyAlignment="1" applyProtection="1">
      <alignment horizontal="center" vertical="center"/>
      <protection locked="0"/>
    </xf>
    <xf numFmtId="176" fontId="37" fillId="0" borderId="56" xfId="0" applyNumberFormat="1" applyFont="1" applyFill="1" applyBorder="1" applyAlignment="1" applyProtection="1">
      <alignment horizontal="center" vertical="center"/>
      <protection locked="0"/>
    </xf>
    <xf numFmtId="176" fontId="37" fillId="0" borderId="57" xfId="0" applyNumberFormat="1" applyFont="1" applyFill="1" applyBorder="1" applyAlignment="1" applyProtection="1">
      <alignment horizontal="center" vertical="center"/>
      <protection locked="0"/>
    </xf>
    <xf numFmtId="176" fontId="37" fillId="0" borderId="59" xfId="0" applyNumberFormat="1" applyFont="1" applyFill="1" applyBorder="1" applyAlignment="1" applyProtection="1">
      <alignment horizontal="center" vertical="center"/>
      <protection locked="0"/>
    </xf>
    <xf numFmtId="176" fontId="37" fillId="0" borderId="60" xfId="0" applyNumberFormat="1" applyFont="1" applyFill="1" applyBorder="1" applyAlignment="1" applyProtection="1">
      <alignment horizontal="center" vertical="center"/>
      <protection locked="0"/>
    </xf>
    <xf numFmtId="0" fontId="37" fillId="0" borderId="4" xfId="0" applyFont="1" applyFill="1" applyBorder="1" applyAlignment="1">
      <alignment horizontal="center" vertical="center"/>
    </xf>
    <xf numFmtId="176" fontId="37" fillId="0" borderId="5" xfId="0" applyNumberFormat="1" applyFont="1" applyFill="1" applyBorder="1" applyAlignment="1" applyProtection="1">
      <alignment horizontal="right" vertical="center"/>
      <protection locked="0"/>
    </xf>
    <xf numFmtId="0" fontId="37" fillId="0" borderId="6" xfId="0" applyFont="1" applyFill="1" applyBorder="1" applyAlignment="1" applyProtection="1">
      <alignment horizontal="right" vertical="center"/>
      <protection locked="0"/>
    </xf>
    <xf numFmtId="0" fontId="38" fillId="6" borderId="0" xfId="0" applyFont="1" applyFill="1" applyAlignment="1">
      <alignment horizontal="center" vertical="center"/>
    </xf>
    <xf numFmtId="0" fontId="37" fillId="2" borderId="23" xfId="0" applyFont="1" applyFill="1" applyBorder="1" applyAlignment="1">
      <alignment vertical="center"/>
    </xf>
    <xf numFmtId="0" fontId="37" fillId="2" borderId="19" xfId="0" applyFont="1" applyFill="1" applyBorder="1" applyAlignment="1">
      <alignment vertical="center"/>
    </xf>
    <xf numFmtId="0" fontId="37" fillId="2" borderId="24" xfId="0" applyFont="1" applyFill="1" applyBorder="1" applyAlignment="1">
      <alignment vertical="center"/>
    </xf>
    <xf numFmtId="0" fontId="38" fillId="0" borderId="0" xfId="0" applyFont="1" applyFill="1" applyAlignment="1">
      <alignment horizontal="right" vertical="center" shrinkToFit="1"/>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19" xfId="0" applyFont="1" applyFill="1" applyBorder="1" applyAlignment="1">
      <alignment horizontal="center" vertical="center"/>
    </xf>
    <xf numFmtId="0" fontId="37" fillId="2" borderId="6" xfId="0" applyNumberFormat="1" applyFont="1" applyFill="1" applyBorder="1" applyAlignment="1" applyProtection="1">
      <alignment vertical="center"/>
      <protection locked="0"/>
    </xf>
    <xf numFmtId="0" fontId="37" fillId="0" borderId="7" xfId="0" applyFont="1" applyFill="1" applyBorder="1" applyAlignment="1">
      <alignment horizontal="center" vertical="center"/>
    </xf>
    <xf numFmtId="176" fontId="37" fillId="0" borderId="47" xfId="0" applyNumberFormat="1" applyFont="1" applyFill="1" applyBorder="1" applyAlignment="1" applyProtection="1">
      <alignment horizontal="right" vertical="center"/>
      <protection locked="0"/>
    </xf>
    <xf numFmtId="0" fontId="37" fillId="0" borderId="20" xfId="0" applyFont="1" applyFill="1" applyBorder="1" applyAlignment="1" applyProtection="1">
      <alignment horizontal="right" vertical="center"/>
      <protection locked="0"/>
    </xf>
    <xf numFmtId="0" fontId="45" fillId="6" borderId="0" xfId="0" applyFont="1" applyFill="1" applyBorder="1" applyAlignment="1" applyProtection="1">
      <alignment horizontal="center" vertical="center"/>
      <protection locked="0"/>
    </xf>
    <xf numFmtId="0" fontId="36" fillId="6" borderId="0" xfId="0" applyFont="1" applyFill="1" applyBorder="1" applyAlignment="1" applyProtection="1">
      <alignment horizontal="center" vertical="center"/>
      <protection locked="0"/>
    </xf>
    <xf numFmtId="0" fontId="45" fillId="0" borderId="0" xfId="0" applyFont="1" applyFill="1" applyBorder="1" applyAlignment="1">
      <alignment horizontal="center" vertical="center"/>
    </xf>
    <xf numFmtId="0" fontId="45" fillId="6" borderId="0" xfId="0" applyFont="1" applyFill="1" applyBorder="1" applyAlignment="1" applyProtection="1">
      <alignment vertical="center" shrinkToFit="1"/>
      <protection locked="0"/>
    </xf>
    <xf numFmtId="0" fontId="45" fillId="0" borderId="0" xfId="0" applyFont="1" applyFill="1" applyBorder="1" applyAlignment="1">
      <alignment horizontal="left" vertical="center" wrapText="1"/>
    </xf>
    <xf numFmtId="49" fontId="41" fillId="0" borderId="2" xfId="0" applyNumberFormat="1" applyFont="1" applyFill="1" applyBorder="1" applyAlignment="1">
      <alignment vertical="center" wrapText="1"/>
    </xf>
    <xf numFmtId="49" fontId="41" fillId="0" borderId="3" xfId="0" applyNumberFormat="1" applyFont="1" applyFill="1" applyBorder="1" applyAlignment="1">
      <alignment vertical="center" wrapText="1"/>
    </xf>
    <xf numFmtId="49" fontId="41" fillId="0" borderId="4" xfId="0" applyNumberFormat="1" applyFont="1" applyFill="1" applyBorder="1" applyAlignment="1">
      <alignment vertical="center" wrapText="1"/>
    </xf>
    <xf numFmtId="49" fontId="40" fillId="0" borderId="2"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49" fontId="40" fillId="0" borderId="4" xfId="0" applyNumberFormat="1" applyFont="1" applyFill="1" applyBorder="1" applyAlignment="1">
      <alignment horizontal="center" vertical="center" wrapText="1"/>
    </xf>
    <xf numFmtId="49" fontId="40" fillId="0" borderId="5" xfId="0" applyNumberFormat="1" applyFont="1" applyFill="1" applyBorder="1" applyAlignment="1">
      <alignment horizontal="center" vertical="center" wrapText="1"/>
    </xf>
    <xf numFmtId="49" fontId="40" fillId="0" borderId="6" xfId="0" applyNumberFormat="1" applyFont="1" applyFill="1" applyBorder="1" applyAlignment="1">
      <alignment horizontal="center" vertical="center" wrapText="1"/>
    </xf>
    <xf numFmtId="49" fontId="40" fillId="0" borderId="7" xfId="0" applyNumberFormat="1" applyFont="1" applyFill="1" applyBorder="1" applyAlignment="1">
      <alignment horizontal="center" vertical="center" wrapText="1"/>
    </xf>
    <xf numFmtId="0" fontId="40" fillId="0" borderId="5"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90" xfId="0" applyFont="1" applyFill="1" applyBorder="1" applyAlignment="1">
      <alignment horizontal="left" vertical="center" wrapText="1"/>
    </xf>
    <xf numFmtId="0" fontId="40" fillId="0" borderId="21"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36"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19" xfId="0" applyFont="1" applyFill="1" applyBorder="1" applyAlignment="1">
      <alignment horizontal="left" vertical="center" wrapText="1"/>
    </xf>
    <xf numFmtId="0" fontId="40" fillId="0" borderId="91" xfId="0" applyFont="1" applyFill="1" applyBorder="1" applyAlignment="1">
      <alignment horizontal="left" vertical="center" wrapText="1"/>
    </xf>
    <xf numFmtId="0" fontId="41" fillId="2" borderId="86" xfId="0" applyFont="1" applyFill="1" applyBorder="1" applyAlignment="1">
      <alignment horizontal="left" vertical="center" wrapText="1"/>
    </xf>
    <xf numFmtId="0" fontId="41" fillId="2" borderId="87" xfId="0" applyFont="1" applyFill="1" applyBorder="1" applyAlignment="1">
      <alignment horizontal="left" vertical="center" wrapText="1"/>
    </xf>
    <xf numFmtId="0" fontId="41" fillId="2" borderId="10" xfId="0" applyFont="1" applyFill="1" applyBorder="1" applyAlignment="1">
      <alignment vertical="center" wrapText="1"/>
    </xf>
    <xf numFmtId="0" fontId="41" fillId="2" borderId="20" xfId="0" applyFont="1" applyFill="1" applyBorder="1" applyAlignment="1">
      <alignment vertical="center" wrapText="1"/>
    </xf>
    <xf numFmtId="0" fontId="41" fillId="2" borderId="51" xfId="0" applyFont="1" applyFill="1" applyBorder="1" applyAlignment="1">
      <alignment vertical="center" wrapText="1"/>
    </xf>
    <xf numFmtId="0" fontId="41" fillId="2" borderId="13" xfId="0" applyFont="1" applyFill="1" applyBorder="1" applyAlignment="1">
      <alignment vertical="center" wrapText="1"/>
    </xf>
    <xf numFmtId="0" fontId="41" fillId="2" borderId="14" xfId="0" applyFont="1" applyFill="1" applyBorder="1" applyAlignment="1">
      <alignment horizontal="left" vertical="center" wrapText="1"/>
    </xf>
    <xf numFmtId="0" fontId="41" fillId="2" borderId="88" xfId="0" applyFont="1" applyFill="1" applyBorder="1" applyAlignment="1">
      <alignment horizontal="left" vertical="center" wrapText="1"/>
    </xf>
    <xf numFmtId="0" fontId="41" fillId="2" borderId="13" xfId="0" applyFont="1" applyFill="1" applyBorder="1" applyAlignment="1">
      <alignment horizontal="left" vertical="center" wrapText="1"/>
    </xf>
    <xf numFmtId="0" fontId="41" fillId="2" borderId="10" xfId="0" applyFont="1" applyFill="1" applyBorder="1" applyAlignment="1">
      <alignment horizontal="left" vertical="center" wrapText="1"/>
    </xf>
    <xf numFmtId="176" fontId="37" fillId="5" borderId="85" xfId="0" applyNumberFormat="1" applyFont="1" applyFill="1" applyBorder="1" applyAlignment="1" applyProtection="1">
      <alignment horizontal="center" vertical="center"/>
      <protection locked="0"/>
    </xf>
    <xf numFmtId="176" fontId="37" fillId="5" borderId="86" xfId="0" applyNumberFormat="1" applyFont="1" applyFill="1" applyBorder="1" applyAlignment="1" applyProtection="1">
      <alignment horizontal="center" vertical="center"/>
      <protection locked="0"/>
    </xf>
    <xf numFmtId="176" fontId="37" fillId="5" borderId="87" xfId="0" applyNumberFormat="1" applyFont="1" applyFill="1" applyBorder="1" applyAlignment="1" applyProtection="1">
      <alignment horizontal="center" vertical="center"/>
      <protection locked="0"/>
    </xf>
    <xf numFmtId="176" fontId="37" fillId="0" borderId="2" xfId="0" applyNumberFormat="1" applyFont="1" applyFill="1" applyBorder="1" applyAlignment="1" applyProtection="1">
      <alignment horizontal="right" vertical="center"/>
      <protection locked="0"/>
    </xf>
    <xf numFmtId="0" fontId="37" fillId="2" borderId="21" xfId="0" applyFont="1" applyFill="1" applyBorder="1" applyAlignment="1" applyProtection="1">
      <alignment vertical="center"/>
      <protection locked="0"/>
    </xf>
    <xf numFmtId="0" fontId="37" fillId="2" borderId="0" xfId="0" applyFont="1" applyFill="1" applyBorder="1" applyAlignment="1" applyProtection="1">
      <alignment vertical="center"/>
      <protection locked="0"/>
    </xf>
    <xf numFmtId="0" fontId="37" fillId="2" borderId="22" xfId="0" applyFont="1" applyFill="1" applyBorder="1" applyAlignment="1" applyProtection="1">
      <alignment vertical="center"/>
      <protection locked="0"/>
    </xf>
    <xf numFmtId="176" fontId="37" fillId="5" borderId="85" xfId="0" applyNumberFormat="1" applyFont="1" applyFill="1" applyBorder="1" applyAlignment="1" applyProtection="1">
      <alignment vertical="center"/>
      <protection locked="0"/>
    </xf>
    <xf numFmtId="176" fontId="37" fillId="5" borderId="86" xfId="0" applyNumberFormat="1" applyFont="1" applyFill="1" applyBorder="1" applyAlignment="1" applyProtection="1">
      <alignment vertical="center"/>
      <protection locked="0"/>
    </xf>
    <xf numFmtId="176" fontId="37" fillId="5" borderId="87" xfId="0" applyNumberFormat="1" applyFont="1" applyFill="1" applyBorder="1" applyAlignment="1" applyProtection="1">
      <alignment vertical="center"/>
      <protection locked="0"/>
    </xf>
    <xf numFmtId="176" fontId="37" fillId="2" borderId="50" xfId="0" applyNumberFormat="1" applyFont="1" applyFill="1" applyBorder="1" applyAlignment="1" applyProtection="1">
      <alignment vertical="center"/>
      <protection locked="0"/>
    </xf>
    <xf numFmtId="176" fontId="37" fillId="2" borderId="51" xfId="0" applyNumberFormat="1" applyFont="1" applyFill="1" applyBorder="1" applyAlignment="1" applyProtection="1">
      <alignment vertical="center"/>
      <protection locked="0"/>
    </xf>
    <xf numFmtId="176" fontId="37" fillId="5" borderId="63" xfId="0" applyNumberFormat="1" applyFont="1" applyFill="1" applyBorder="1" applyAlignment="1" applyProtection="1">
      <alignment vertical="center"/>
      <protection locked="0"/>
    </xf>
    <xf numFmtId="176" fontId="37" fillId="5" borderId="53" xfId="0" applyNumberFormat="1" applyFont="1" applyFill="1" applyBorder="1" applyAlignment="1" applyProtection="1">
      <alignment vertical="center"/>
      <protection locked="0"/>
    </xf>
    <xf numFmtId="176" fontId="37" fillId="5" borderId="64" xfId="0" applyNumberFormat="1" applyFont="1" applyFill="1" applyBorder="1" applyAlignment="1" applyProtection="1">
      <alignment vertical="center"/>
      <protection locked="0"/>
    </xf>
    <xf numFmtId="176" fontId="37" fillId="2" borderId="52" xfId="0" applyNumberFormat="1" applyFont="1" applyFill="1" applyBorder="1" applyAlignment="1" applyProtection="1">
      <alignment vertical="center"/>
      <protection locked="0"/>
    </xf>
    <xf numFmtId="176" fontId="37" fillId="2" borderId="14" xfId="0" applyNumberFormat="1" applyFont="1" applyFill="1" applyBorder="1" applyAlignment="1" applyProtection="1">
      <alignment vertical="center"/>
      <protection locked="0"/>
    </xf>
    <xf numFmtId="176" fontId="37" fillId="0" borderId="52" xfId="0" applyNumberFormat="1" applyFont="1" applyFill="1" applyBorder="1" applyAlignment="1" applyProtection="1">
      <alignment vertical="center"/>
      <protection locked="0"/>
    </xf>
    <xf numFmtId="176" fontId="37" fillId="0" borderId="14" xfId="0" applyNumberFormat="1" applyFont="1" applyFill="1" applyBorder="1" applyAlignment="1" applyProtection="1">
      <alignment vertical="center"/>
      <protection locked="0"/>
    </xf>
    <xf numFmtId="0" fontId="37" fillId="2" borderId="23" xfId="0" applyFont="1" applyFill="1" applyBorder="1" applyAlignment="1" applyProtection="1">
      <alignment vertical="center"/>
      <protection locked="0"/>
    </xf>
    <xf numFmtId="0" fontId="37" fillId="2" borderId="19" xfId="0" applyFont="1" applyFill="1" applyBorder="1" applyAlignment="1" applyProtection="1">
      <alignment vertical="center"/>
      <protection locked="0"/>
    </xf>
    <xf numFmtId="0" fontId="37" fillId="2" borderId="24" xfId="0" applyFont="1" applyFill="1" applyBorder="1" applyAlignment="1" applyProtection="1">
      <alignment vertical="center"/>
      <protection locked="0"/>
    </xf>
    <xf numFmtId="0" fontId="37" fillId="0" borderId="9" xfId="0" applyFont="1" applyFill="1" applyBorder="1" applyAlignment="1">
      <alignment horizontal="left" vertical="center"/>
    </xf>
    <xf numFmtId="0" fontId="37" fillId="0" borderId="10" xfId="0" applyFont="1" applyFill="1" applyBorder="1" applyAlignment="1">
      <alignment horizontal="left" vertical="center"/>
    </xf>
    <xf numFmtId="0" fontId="37" fillId="0" borderId="11" xfId="0" applyFont="1" applyFill="1" applyBorder="1" applyAlignment="1">
      <alignment horizontal="left" vertical="center"/>
    </xf>
    <xf numFmtId="0" fontId="37" fillId="0" borderId="10" xfId="0" applyFont="1" applyFill="1" applyBorder="1" applyAlignment="1">
      <alignment horizontal="left" vertical="center" wrapText="1"/>
    </xf>
    <xf numFmtId="176" fontId="37" fillId="0" borderId="50" xfId="0" applyNumberFormat="1" applyFont="1" applyFill="1" applyBorder="1" applyAlignment="1" applyProtection="1">
      <alignment vertical="center"/>
      <protection locked="0"/>
    </xf>
    <xf numFmtId="176" fontId="37" fillId="0" borderId="51" xfId="0" applyNumberFormat="1" applyFont="1" applyFill="1" applyBorder="1" applyAlignment="1" applyProtection="1">
      <alignment vertical="center"/>
      <protection locked="0"/>
    </xf>
    <xf numFmtId="182" fontId="37" fillId="0" borderId="51" xfId="0" applyNumberFormat="1" applyFont="1" applyFill="1" applyBorder="1" applyAlignment="1" applyProtection="1">
      <alignment horizontal="center" vertical="center"/>
      <protection locked="0"/>
    </xf>
    <xf numFmtId="182" fontId="37" fillId="0" borderId="79" xfId="0" applyNumberFormat="1" applyFont="1" applyFill="1" applyBorder="1" applyAlignment="1" applyProtection="1">
      <alignment horizontal="center" vertical="center"/>
      <protection locked="0"/>
    </xf>
    <xf numFmtId="0" fontId="48" fillId="2" borderId="14" xfId="0" applyFont="1" applyFill="1" applyBorder="1" applyAlignment="1">
      <alignment horizontal="left" vertical="center" wrapText="1"/>
    </xf>
    <xf numFmtId="0" fontId="48" fillId="2" borderId="88" xfId="0" applyFont="1" applyFill="1" applyBorder="1" applyAlignment="1">
      <alignment horizontal="left" vertical="center" wrapText="1"/>
    </xf>
    <xf numFmtId="182" fontId="37" fillId="0" borderId="10" xfId="0" applyNumberFormat="1" applyFont="1" applyFill="1" applyBorder="1" applyAlignment="1" applyProtection="1">
      <alignment horizontal="center" vertical="center"/>
      <protection locked="0"/>
    </xf>
    <xf numFmtId="182" fontId="37" fillId="0" borderId="11" xfId="0" applyNumberFormat="1" applyFont="1" applyFill="1" applyBorder="1" applyAlignment="1" applyProtection="1">
      <alignment horizontal="center" vertical="center"/>
      <protection locked="0"/>
    </xf>
    <xf numFmtId="176" fontId="37" fillId="0" borderId="2" xfId="0" applyNumberFormat="1" applyFont="1" applyFill="1" applyBorder="1" applyAlignment="1" applyProtection="1">
      <alignment vertical="center"/>
      <protection locked="0"/>
    </xf>
    <xf numFmtId="176" fontId="37" fillId="0" borderId="3" xfId="0" applyNumberFormat="1" applyFont="1" applyFill="1" applyBorder="1" applyAlignment="1" applyProtection="1">
      <alignment vertical="center"/>
      <protection locked="0"/>
    </xf>
    <xf numFmtId="182" fontId="37" fillId="0" borderId="14" xfId="0" applyNumberFormat="1" applyFont="1" applyFill="1" applyBorder="1" applyAlignment="1" applyProtection="1">
      <alignment horizontal="center" vertical="center"/>
      <protection locked="0"/>
    </xf>
    <xf numFmtId="182" fontId="37" fillId="0" borderId="88" xfId="0" applyNumberFormat="1" applyFont="1" applyFill="1" applyBorder="1" applyAlignment="1" applyProtection="1">
      <alignment horizontal="center" vertical="center"/>
      <protection locked="0"/>
    </xf>
    <xf numFmtId="176" fontId="37" fillId="5" borderId="61" xfId="0" applyNumberFormat="1" applyFont="1" applyFill="1" applyBorder="1" applyAlignment="1" applyProtection="1">
      <alignment horizontal="center" vertical="center"/>
      <protection locked="0"/>
    </xf>
    <xf numFmtId="176" fontId="37" fillId="5" borderId="10" xfId="0" applyNumberFormat="1" applyFont="1" applyFill="1" applyBorder="1" applyAlignment="1" applyProtection="1">
      <alignment horizontal="center" vertical="center"/>
      <protection locked="0"/>
    </xf>
    <xf numFmtId="176" fontId="37" fillId="5" borderId="62" xfId="0" applyNumberFormat="1" applyFont="1" applyFill="1" applyBorder="1" applyAlignment="1" applyProtection="1">
      <alignment horizontal="center" vertical="center"/>
      <protection locked="0"/>
    </xf>
    <xf numFmtId="176" fontId="37" fillId="5" borderId="63" xfId="0" applyNumberFormat="1" applyFont="1" applyFill="1" applyBorder="1" applyAlignment="1" applyProtection="1">
      <alignment horizontal="center" vertical="center"/>
      <protection locked="0"/>
    </xf>
    <xf numFmtId="176" fontId="37" fillId="5" borderId="53" xfId="0" applyNumberFormat="1" applyFont="1" applyFill="1" applyBorder="1" applyAlignment="1" applyProtection="1">
      <alignment horizontal="center" vertical="center"/>
      <protection locked="0"/>
    </xf>
    <xf numFmtId="176" fontId="37" fillId="5" borderId="64" xfId="0" applyNumberFormat="1" applyFont="1" applyFill="1" applyBorder="1" applyAlignment="1" applyProtection="1">
      <alignment horizontal="center" vertical="center"/>
      <protection locked="0"/>
    </xf>
    <xf numFmtId="0" fontId="41" fillId="0" borderId="0" xfId="0" applyFont="1" applyFill="1" applyAlignment="1">
      <alignment horizontal="left" vertical="top" wrapText="1"/>
    </xf>
    <xf numFmtId="0" fontId="44" fillId="0" borderId="0" xfId="0" applyFont="1" applyFill="1" applyBorder="1" applyAlignment="1">
      <alignment horizontal="left" vertical="center" wrapText="1"/>
    </xf>
    <xf numFmtId="0" fontId="44" fillId="0" borderId="42" xfId="0" applyFont="1" applyFill="1" applyBorder="1" applyAlignment="1">
      <alignment horizontal="left" vertical="center" wrapText="1"/>
    </xf>
    <xf numFmtId="0" fontId="44" fillId="5" borderId="0" xfId="0" applyFont="1" applyFill="1" applyBorder="1" applyAlignment="1">
      <alignment vertical="center"/>
    </xf>
    <xf numFmtId="0" fontId="40" fillId="3" borderId="2"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176" fontId="37" fillId="5" borderId="61" xfId="0" applyNumberFormat="1" applyFont="1" applyFill="1" applyBorder="1" applyAlignment="1" applyProtection="1">
      <alignment vertical="center"/>
      <protection locked="0"/>
    </xf>
    <xf numFmtId="176" fontId="37" fillId="5" borderId="10" xfId="0" applyNumberFormat="1" applyFont="1" applyFill="1" applyBorder="1" applyAlignment="1" applyProtection="1">
      <alignment vertical="center"/>
      <protection locked="0"/>
    </xf>
    <xf numFmtId="176" fontId="37" fillId="5" borderId="62" xfId="0" applyNumberFormat="1" applyFont="1" applyFill="1" applyBorder="1" applyAlignment="1" applyProtection="1">
      <alignment vertical="center"/>
      <protection locked="0"/>
    </xf>
    <xf numFmtId="176" fontId="37" fillId="2" borderId="12" xfId="0" applyNumberFormat="1" applyFont="1" applyFill="1" applyBorder="1" applyAlignment="1" applyProtection="1">
      <alignment vertical="center"/>
      <protection locked="0"/>
    </xf>
    <xf numFmtId="176" fontId="37" fillId="2" borderId="10" xfId="0" applyNumberFormat="1" applyFont="1" applyFill="1" applyBorder="1" applyAlignment="1" applyProtection="1">
      <alignment vertical="center"/>
      <protection locked="0"/>
    </xf>
    <xf numFmtId="176" fontId="37" fillId="5" borderId="26" xfId="0" applyNumberFormat="1" applyFont="1" applyFill="1" applyBorder="1" applyAlignment="1" applyProtection="1">
      <alignment vertical="center"/>
      <protection locked="0"/>
    </xf>
    <xf numFmtId="176" fontId="37" fillId="5" borderId="27" xfId="0" applyNumberFormat="1" applyFont="1" applyFill="1" applyBorder="1" applyAlignment="1" applyProtection="1">
      <alignment vertical="center"/>
      <protection locked="0"/>
    </xf>
    <xf numFmtId="176" fontId="37" fillId="5" borderId="58" xfId="0" applyNumberFormat="1" applyFont="1" applyFill="1" applyBorder="1" applyAlignment="1" applyProtection="1">
      <alignment vertical="center"/>
      <protection locked="0"/>
    </xf>
    <xf numFmtId="176" fontId="37" fillId="0" borderId="12" xfId="0" applyNumberFormat="1" applyFont="1" applyFill="1" applyBorder="1" applyAlignment="1" applyProtection="1">
      <alignment vertical="center"/>
      <protection locked="0"/>
    </xf>
    <xf numFmtId="176" fontId="37" fillId="0" borderId="10" xfId="0" applyNumberFormat="1" applyFont="1" applyFill="1" applyBorder="1" applyAlignment="1" applyProtection="1">
      <alignment vertical="center"/>
      <protection locked="0"/>
    </xf>
    <xf numFmtId="176" fontId="45" fillId="6" borderId="0" xfId="0" applyNumberFormat="1" applyFont="1" applyFill="1" applyBorder="1" applyAlignment="1" applyProtection="1">
      <alignment vertical="center" shrinkToFit="1"/>
      <protection locked="0"/>
    </xf>
    <xf numFmtId="0" fontId="37" fillId="0" borderId="20" xfId="0" applyFont="1" applyFill="1" applyBorder="1" applyAlignment="1">
      <alignment horizontal="center" vertical="center"/>
    </xf>
    <xf numFmtId="0" fontId="37" fillId="0" borderId="48" xfId="0" applyFont="1" applyFill="1" applyBorder="1" applyAlignment="1">
      <alignment horizontal="center" vertical="center"/>
    </xf>
    <xf numFmtId="176" fontId="37" fillId="7" borderId="26" xfId="0" applyNumberFormat="1" applyFont="1" applyFill="1" applyBorder="1" applyAlignment="1" applyProtection="1">
      <alignment horizontal="right" vertical="center"/>
      <protection locked="0"/>
    </xf>
    <xf numFmtId="0" fontId="37" fillId="7" borderId="27" xfId="0" applyFont="1" applyFill="1" applyBorder="1" applyAlignment="1" applyProtection="1">
      <alignment horizontal="right" vertical="center"/>
      <protection locked="0"/>
    </xf>
    <xf numFmtId="0" fontId="37"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1" fillId="3" borderId="2" xfId="0" applyFont="1" applyFill="1" applyBorder="1" applyAlignment="1" applyProtection="1">
      <alignment horizontal="center" vertical="center" wrapText="1" shrinkToFit="1"/>
      <protection locked="0"/>
    </xf>
    <xf numFmtId="0" fontId="41" fillId="3" borderId="3" xfId="0" applyFont="1" applyFill="1" applyBorder="1" applyAlignment="1" applyProtection="1">
      <alignment horizontal="center" vertical="center" wrapText="1" shrinkToFit="1"/>
      <protection locked="0"/>
    </xf>
    <xf numFmtId="0" fontId="41" fillId="3" borderId="4" xfId="0" applyFont="1" applyFill="1" applyBorder="1" applyAlignment="1" applyProtection="1">
      <alignment horizontal="center" vertical="center" wrapText="1" shrinkToFit="1"/>
      <protection locked="0"/>
    </xf>
    <xf numFmtId="0" fontId="41" fillId="3" borderId="5" xfId="0" applyFont="1" applyFill="1" applyBorder="1" applyAlignment="1" applyProtection="1">
      <alignment horizontal="center" vertical="center" wrapText="1" shrinkToFit="1"/>
      <protection locked="0"/>
    </xf>
    <xf numFmtId="0" fontId="41" fillId="3" borderId="6" xfId="0" applyFont="1" applyFill="1" applyBorder="1" applyAlignment="1" applyProtection="1">
      <alignment horizontal="center" vertical="center" wrapText="1" shrinkToFit="1"/>
      <protection locked="0"/>
    </xf>
    <xf numFmtId="0" fontId="41" fillId="3" borderId="7" xfId="0" applyFont="1" applyFill="1" applyBorder="1" applyAlignment="1" applyProtection="1">
      <alignment horizontal="center" vertical="center" wrapText="1" shrinkToFit="1"/>
      <protection locked="0"/>
    </xf>
    <xf numFmtId="0" fontId="41" fillId="2" borderId="53" xfId="0" applyFont="1" applyFill="1" applyBorder="1" applyAlignment="1">
      <alignment horizontal="left" vertical="center" wrapText="1"/>
    </xf>
    <xf numFmtId="0" fontId="37"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8" fillId="2" borderId="10" xfId="0" applyFont="1" applyFill="1" applyBorder="1" applyAlignment="1">
      <alignment vertical="center" wrapText="1"/>
    </xf>
    <xf numFmtId="0" fontId="37" fillId="0" borderId="122" xfId="0" applyFont="1" applyFill="1" applyBorder="1" applyAlignment="1" applyProtection="1">
      <alignment horizontal="center" vertical="center" shrinkToFit="1"/>
      <protection locked="0"/>
    </xf>
    <xf numFmtId="0" fontId="37" fillId="0" borderId="123" xfId="0" applyFont="1" applyFill="1" applyBorder="1" applyAlignment="1" applyProtection="1">
      <alignment horizontal="center" vertical="center" shrinkToFit="1"/>
      <protection locked="0"/>
    </xf>
    <xf numFmtId="0" fontId="37" fillId="0" borderId="124" xfId="0" applyFont="1" applyFill="1" applyBorder="1" applyAlignment="1" applyProtection="1">
      <alignment horizontal="center" vertical="center" shrinkToFit="1"/>
      <protection locked="0"/>
    </xf>
    <xf numFmtId="0" fontId="37" fillId="0" borderId="125" xfId="0" applyFont="1" applyFill="1" applyBorder="1" applyAlignment="1" applyProtection="1">
      <alignment horizontal="center" vertical="center" shrinkToFit="1"/>
      <protection locked="0"/>
    </xf>
    <xf numFmtId="0" fontId="37" fillId="0" borderId="126" xfId="0" applyFont="1" applyFill="1" applyBorder="1" applyAlignment="1" applyProtection="1">
      <alignment horizontal="center" vertical="center" shrinkToFit="1"/>
      <protection locked="0"/>
    </xf>
    <xf numFmtId="0" fontId="37" fillId="0" borderId="127" xfId="0" applyFont="1" applyFill="1" applyBorder="1" applyAlignment="1" applyProtection="1">
      <alignment horizontal="center" vertical="center" shrinkToFit="1"/>
      <protection locked="0"/>
    </xf>
    <xf numFmtId="0" fontId="41" fillId="2" borderId="51" xfId="0" applyFont="1" applyFill="1" applyBorder="1" applyAlignment="1">
      <alignment horizontal="left" vertical="center" wrapText="1"/>
    </xf>
    <xf numFmtId="0" fontId="41" fillId="2" borderId="95" xfId="0" applyFont="1" applyFill="1" applyBorder="1" applyAlignment="1">
      <alignment horizontal="left" vertical="center" wrapText="1"/>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26" xfId="0" applyFont="1" applyFill="1" applyBorder="1" applyAlignment="1">
      <alignment vertical="center"/>
    </xf>
    <xf numFmtId="0" fontId="43" fillId="0" borderId="27" xfId="0" applyFont="1" applyFill="1" applyBorder="1" applyAlignment="1">
      <alignment vertical="center"/>
    </xf>
    <xf numFmtId="0" fontId="43" fillId="0" borderId="58" xfId="0" applyFont="1" applyFill="1" applyBorder="1" applyAlignment="1">
      <alignment vertical="center"/>
    </xf>
    <xf numFmtId="0" fontId="40" fillId="0" borderId="81"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wrapText="1"/>
      <protection locked="0"/>
    </xf>
    <xf numFmtId="0" fontId="40" fillId="0" borderId="103" xfId="0" applyFont="1" applyBorder="1" applyAlignment="1" applyProtection="1">
      <alignment horizontal="center" vertical="center"/>
      <protection locked="0"/>
    </xf>
    <xf numFmtId="0" fontId="40" fillId="0" borderId="107" xfId="0" applyFont="1" applyBorder="1" applyAlignment="1" applyProtection="1">
      <alignment horizontal="center" vertical="center"/>
      <protection locked="0"/>
    </xf>
    <xf numFmtId="0" fontId="40" fillId="2" borderId="16" xfId="0" applyFont="1" applyFill="1" applyBorder="1" applyAlignment="1" applyProtection="1">
      <alignment horizontal="center" vertical="center" wrapText="1"/>
      <protection locked="0"/>
    </xf>
    <xf numFmtId="0" fontId="40" fillId="2" borderId="46" xfId="0" applyFont="1" applyFill="1" applyBorder="1" applyAlignment="1" applyProtection="1">
      <alignment horizontal="center" vertical="center" wrapText="1"/>
      <protection locked="0"/>
    </xf>
    <xf numFmtId="0" fontId="40" fillId="7" borderId="102" xfId="0" applyFont="1" applyFill="1" applyBorder="1" applyAlignment="1" applyProtection="1">
      <alignment horizontal="center" vertical="center" wrapText="1"/>
      <protection locked="0"/>
    </xf>
    <xf numFmtId="0" fontId="40" fillId="7" borderId="3" xfId="0" applyFont="1" applyFill="1" applyBorder="1" applyAlignment="1" applyProtection="1">
      <alignment horizontal="center" vertical="center" wrapText="1"/>
      <protection locked="0"/>
    </xf>
    <xf numFmtId="0" fontId="37" fillId="0" borderId="28"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113" xfId="0" applyFont="1" applyBorder="1" applyAlignment="1" applyProtection="1">
      <alignment horizontal="center" vertical="center"/>
      <protection locked="0"/>
    </xf>
    <xf numFmtId="0" fontId="37" fillId="0" borderId="114"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40" fillId="0" borderId="28" xfId="0" applyFont="1" applyBorder="1" applyAlignment="1" applyProtection="1">
      <alignment horizontal="center" vertical="center"/>
      <protection locked="0"/>
    </xf>
    <xf numFmtId="0" fontId="40" fillId="0" borderId="113" xfId="0" applyFont="1" applyBorder="1" applyAlignment="1" applyProtection="1">
      <alignment horizontal="center" vertical="center"/>
      <protection locked="0"/>
    </xf>
    <xf numFmtId="0" fontId="40" fillId="0" borderId="114" xfId="0" applyFont="1" applyBorder="1" applyAlignment="1" applyProtection="1">
      <alignment horizontal="center" vertical="center"/>
      <protection locked="0"/>
    </xf>
    <xf numFmtId="0" fontId="40" fillId="0" borderId="24" xfId="0" applyFont="1" applyBorder="1" applyAlignment="1" applyProtection="1">
      <alignment horizontal="center" vertical="center"/>
      <protection locked="0"/>
    </xf>
    <xf numFmtId="176" fontId="40" fillId="5" borderId="109" xfId="0" applyNumberFormat="1" applyFont="1" applyFill="1" applyBorder="1" applyAlignment="1" applyProtection="1">
      <alignment horizontal="center" vertical="center" shrinkToFit="1"/>
    </xf>
    <xf numFmtId="176" fontId="40" fillId="5" borderId="116" xfId="0" applyNumberFormat="1" applyFont="1" applyFill="1" applyBorder="1" applyAlignment="1" applyProtection="1">
      <alignment horizontal="center" vertical="center" shrinkToFit="1"/>
    </xf>
    <xf numFmtId="0" fontId="37" fillId="0" borderId="117" xfId="0" applyFont="1" applyFill="1" applyBorder="1" applyAlignment="1" applyProtection="1">
      <alignment horizontal="left" vertical="center" wrapText="1"/>
      <protection locked="0"/>
    </xf>
    <xf numFmtId="0" fontId="37" fillId="0" borderId="103" xfId="0" applyFont="1" applyFill="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40" fillId="2" borderId="23" xfId="0" applyFont="1" applyFill="1" applyBorder="1" applyAlignment="1" applyProtection="1">
      <alignment horizontal="center" vertical="center" wrapText="1"/>
      <protection locked="0"/>
    </xf>
    <xf numFmtId="0" fontId="40" fillId="2" borderId="24" xfId="0" applyFont="1" applyFill="1" applyBorder="1" applyAlignment="1" applyProtection="1">
      <alignment horizontal="center" vertical="center" wrapText="1"/>
      <protection locked="0"/>
    </xf>
    <xf numFmtId="0" fontId="40" fillId="2" borderId="2"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4" xfId="0" applyFont="1" applyFill="1" applyBorder="1" applyAlignment="1" applyProtection="1">
      <alignment horizontal="center" vertical="center" wrapText="1"/>
      <protection locked="0"/>
    </xf>
    <xf numFmtId="0" fontId="40" fillId="2" borderId="5" xfId="0" applyFont="1" applyFill="1" applyBorder="1" applyAlignment="1" applyProtection="1">
      <alignment horizontal="center" vertical="center" wrapText="1"/>
      <protection locked="0"/>
    </xf>
    <xf numFmtId="0" fontId="40" fillId="2" borderId="21" xfId="0" applyFont="1" applyFill="1" applyBorder="1" applyAlignment="1" applyProtection="1">
      <alignment horizontal="center" vertical="center" wrapText="1"/>
      <protection locked="0"/>
    </xf>
    <xf numFmtId="0" fontId="40" fillId="6" borderId="44" xfId="0" applyFont="1" applyFill="1" applyBorder="1" applyAlignment="1" applyProtection="1">
      <alignment horizontal="left" vertical="center" wrapText="1"/>
      <protection locked="0"/>
    </xf>
    <xf numFmtId="0" fontId="40" fillId="6" borderId="25" xfId="0" applyFont="1" applyFill="1" applyBorder="1" applyAlignment="1" applyProtection="1">
      <alignment horizontal="left" vertical="center" wrapText="1"/>
      <protection locked="0"/>
    </xf>
    <xf numFmtId="0" fontId="41" fillId="2" borderId="6" xfId="0" applyFont="1" applyFill="1" applyBorder="1" applyAlignment="1" applyProtection="1">
      <alignment horizontal="center" vertical="center" wrapText="1"/>
      <protection locked="0"/>
    </xf>
    <xf numFmtId="0" fontId="41" fillId="2" borderId="23" xfId="0" applyFont="1" applyFill="1" applyBorder="1" applyAlignment="1" applyProtection="1">
      <alignment horizontal="center" vertical="center" wrapText="1"/>
      <protection locked="0"/>
    </xf>
    <xf numFmtId="0" fontId="41" fillId="2" borderId="19"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0" fillId="2" borderId="5" xfId="0" applyFont="1" applyFill="1" applyBorder="1" applyAlignment="1" applyProtection="1">
      <alignment horizontal="center" vertical="center"/>
      <protection locked="0"/>
    </xf>
    <xf numFmtId="0" fontId="40" fillId="2" borderId="6" xfId="0" applyFont="1" applyFill="1" applyBorder="1" applyAlignment="1" applyProtection="1">
      <alignment horizontal="center" vertical="center"/>
      <protection locked="0"/>
    </xf>
    <xf numFmtId="0" fontId="40" fillId="2" borderId="7" xfId="0" applyFont="1" applyFill="1" applyBorder="1" applyAlignment="1" applyProtection="1">
      <alignment horizontal="center" vertical="center"/>
      <protection locked="0"/>
    </xf>
    <xf numFmtId="0" fontId="40" fillId="2" borderId="21" xfId="0" applyFont="1" applyFill="1" applyBorder="1" applyAlignment="1" applyProtection="1">
      <alignment horizontal="center" vertical="center"/>
      <protection locked="0"/>
    </xf>
    <xf numFmtId="0" fontId="40" fillId="2" borderId="0" xfId="0" applyFont="1" applyFill="1" applyBorder="1" applyAlignment="1" applyProtection="1">
      <alignment horizontal="center" vertical="center"/>
      <protection locked="0"/>
    </xf>
    <xf numFmtId="0" fontId="40" fillId="2" borderId="22"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46" xfId="0" applyFont="1" applyFill="1" applyBorder="1" applyAlignment="1" applyProtection="1">
      <alignment horizontal="center" vertical="center"/>
      <protection locked="0"/>
    </xf>
    <xf numFmtId="0" fontId="40" fillId="2" borderId="23" xfId="0" applyFont="1" applyFill="1" applyBorder="1" applyAlignment="1" applyProtection="1">
      <alignment horizontal="center" vertical="top"/>
      <protection locked="0"/>
    </xf>
    <xf numFmtId="0" fontId="40" fillId="2" borderId="24" xfId="0" applyFont="1" applyFill="1" applyBorder="1" applyAlignment="1" applyProtection="1">
      <alignment horizontal="center" vertical="top"/>
      <protection locked="0"/>
    </xf>
    <xf numFmtId="0" fontId="40" fillId="0" borderId="81" xfId="0" applyFont="1" applyBorder="1" applyAlignment="1" applyProtection="1">
      <alignment horizontal="center" vertical="center"/>
      <protection locked="0"/>
    </xf>
    <xf numFmtId="0" fontId="40" fillId="0" borderId="101" xfId="0" applyFont="1" applyBorder="1" applyAlignment="1" applyProtection="1">
      <alignment horizontal="center" vertical="center"/>
      <protection locked="0"/>
    </xf>
    <xf numFmtId="0" fontId="49" fillId="0" borderId="29" xfId="0" applyFont="1" applyBorder="1" applyAlignment="1" applyProtection="1">
      <alignment horizontal="left" vertical="center" wrapText="1"/>
      <protection locked="0"/>
    </xf>
    <xf numFmtId="0" fontId="40" fillId="2" borderId="81" xfId="0" applyFont="1" applyFill="1" applyBorder="1" applyAlignment="1" applyProtection="1">
      <alignment horizontal="center" vertical="center" wrapText="1"/>
      <protection locked="0"/>
    </xf>
    <xf numFmtId="0" fontId="37" fillId="0" borderId="0" xfId="0" applyFont="1" applyAlignment="1">
      <alignment horizontal="left" vertical="center"/>
    </xf>
    <xf numFmtId="0" fontId="48" fillId="0" borderId="81" xfId="0" applyFont="1" applyBorder="1" applyAlignment="1" applyProtection="1">
      <alignment horizontal="center" vertical="center" wrapText="1"/>
      <protection locked="0"/>
    </xf>
    <xf numFmtId="0" fontId="48" fillId="0" borderId="1" xfId="0" applyFont="1" applyBorder="1" applyAlignment="1" applyProtection="1">
      <alignment horizontal="center" vertical="center" wrapText="1"/>
      <protection locked="0"/>
    </xf>
    <xf numFmtId="0" fontId="40" fillId="0" borderId="67" xfId="0" applyFont="1" applyBorder="1" applyAlignment="1" applyProtection="1">
      <alignment horizontal="center" vertical="center"/>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0</xdr:rowOff>
        </xdr:from>
        <xdr:to>
          <xdr:col>3</xdr:col>
          <xdr:colOff>28575</xdr:colOff>
          <xdr:row>48</xdr:row>
          <xdr:rowOff>47625</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19050</xdr:rowOff>
        </xdr:from>
        <xdr:to>
          <xdr:col>3</xdr:col>
          <xdr:colOff>28575</xdr:colOff>
          <xdr:row>49</xdr:row>
          <xdr:rowOff>66675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85725</xdr:rowOff>
        </xdr:from>
        <xdr:to>
          <xdr:col>3</xdr:col>
          <xdr:colOff>28575</xdr:colOff>
          <xdr:row>49</xdr:row>
          <xdr:rowOff>323850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0</xdr:rowOff>
        </xdr:from>
        <xdr:to>
          <xdr:col>3</xdr:col>
          <xdr:colOff>28575</xdr:colOff>
          <xdr:row>51</xdr:row>
          <xdr:rowOff>47625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28575</xdr:rowOff>
        </xdr:from>
        <xdr:to>
          <xdr:col>20</xdr:col>
          <xdr:colOff>19050</xdr:colOff>
          <xdr:row>19</xdr:row>
          <xdr:rowOff>28575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28575</xdr:rowOff>
        </xdr:from>
        <xdr:to>
          <xdr:col>3</xdr:col>
          <xdr:colOff>38100</xdr:colOff>
          <xdr:row>19</xdr:row>
          <xdr:rowOff>28575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38100</xdr:rowOff>
        </xdr:from>
        <xdr:to>
          <xdr:col>13</xdr:col>
          <xdr:colOff>0</xdr:colOff>
          <xdr:row>40</xdr:row>
          <xdr:rowOff>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28575</xdr:rowOff>
        </xdr:from>
        <xdr:to>
          <xdr:col>12</xdr:col>
          <xdr:colOff>0</xdr:colOff>
          <xdr:row>41</xdr:row>
          <xdr:rowOff>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28575</xdr:rowOff>
        </xdr:from>
        <xdr:to>
          <xdr:col>12</xdr:col>
          <xdr:colOff>0</xdr:colOff>
          <xdr:row>42</xdr:row>
          <xdr:rowOff>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19050</xdr:rowOff>
        </xdr:from>
        <xdr:to>
          <xdr:col>33</xdr:col>
          <xdr:colOff>47625</xdr:colOff>
          <xdr:row>58</xdr:row>
          <xdr:rowOff>85725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28575</xdr:rowOff>
        </xdr:from>
        <xdr:to>
          <xdr:col>4</xdr:col>
          <xdr:colOff>180975</xdr:colOff>
          <xdr:row>62</xdr:row>
          <xdr:rowOff>28575</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28575</xdr:rowOff>
        </xdr:from>
        <xdr:to>
          <xdr:col>4</xdr:col>
          <xdr:colOff>180975</xdr:colOff>
          <xdr:row>63</xdr:row>
          <xdr:rowOff>38100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28575</xdr:rowOff>
        </xdr:from>
        <xdr:to>
          <xdr:col>4</xdr:col>
          <xdr:colOff>180975</xdr:colOff>
          <xdr:row>64</xdr:row>
          <xdr:rowOff>38100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28575</xdr:rowOff>
        </xdr:from>
        <xdr:to>
          <xdr:col>4</xdr:col>
          <xdr:colOff>180975</xdr:colOff>
          <xdr:row>65</xdr:row>
          <xdr:rowOff>38100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28575</xdr:rowOff>
        </xdr:from>
        <xdr:to>
          <xdr:col>4</xdr:col>
          <xdr:colOff>180975</xdr:colOff>
          <xdr:row>65</xdr:row>
          <xdr:rowOff>209550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38100</xdr:rowOff>
        </xdr:from>
        <xdr:to>
          <xdr:col>4</xdr:col>
          <xdr:colOff>180975</xdr:colOff>
          <xdr:row>67</xdr:row>
          <xdr:rowOff>47625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38100</xdr:rowOff>
        </xdr:from>
        <xdr:to>
          <xdr:col>4</xdr:col>
          <xdr:colOff>180975</xdr:colOff>
          <xdr:row>68</xdr:row>
          <xdr:rowOff>47625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38100</xdr:rowOff>
        </xdr:from>
        <xdr:to>
          <xdr:col>4</xdr:col>
          <xdr:colOff>180975</xdr:colOff>
          <xdr:row>69</xdr:row>
          <xdr:rowOff>19050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38100</xdr:rowOff>
        </xdr:from>
        <xdr:to>
          <xdr:col>4</xdr:col>
          <xdr:colOff>180975</xdr:colOff>
          <xdr:row>70</xdr:row>
          <xdr:rowOff>47625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38100</xdr:rowOff>
        </xdr:from>
        <xdr:to>
          <xdr:col>4</xdr:col>
          <xdr:colOff>180975</xdr:colOff>
          <xdr:row>70</xdr:row>
          <xdr:rowOff>219075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38100</xdr:rowOff>
        </xdr:from>
        <xdr:to>
          <xdr:col>4</xdr:col>
          <xdr:colOff>180975</xdr:colOff>
          <xdr:row>72</xdr:row>
          <xdr:rowOff>57150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47625</xdr:rowOff>
        </xdr:from>
        <xdr:to>
          <xdr:col>4</xdr:col>
          <xdr:colOff>180975</xdr:colOff>
          <xdr:row>73</xdr:row>
          <xdr:rowOff>57150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47625</xdr:rowOff>
        </xdr:from>
        <xdr:to>
          <xdr:col>4</xdr:col>
          <xdr:colOff>180975</xdr:colOff>
          <xdr:row>73</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38100</xdr:rowOff>
        </xdr:from>
        <xdr:to>
          <xdr:col>4</xdr:col>
          <xdr:colOff>180975</xdr:colOff>
          <xdr:row>75</xdr:row>
          <xdr:rowOff>28575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38100</xdr:rowOff>
        </xdr:from>
        <xdr:to>
          <xdr:col>4</xdr:col>
          <xdr:colOff>180975</xdr:colOff>
          <xdr:row>76</xdr:row>
          <xdr:rowOff>47625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38100</xdr:rowOff>
        </xdr:from>
        <xdr:to>
          <xdr:col>4</xdr:col>
          <xdr:colOff>180975</xdr:colOff>
          <xdr:row>77</xdr:row>
          <xdr:rowOff>19050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38100</xdr:rowOff>
        </xdr:from>
        <xdr:to>
          <xdr:col>4</xdr:col>
          <xdr:colOff>180975</xdr:colOff>
          <xdr:row>78</xdr:row>
          <xdr:rowOff>47625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38100</xdr:rowOff>
        </xdr:from>
        <xdr:to>
          <xdr:col>4</xdr:col>
          <xdr:colOff>180975</xdr:colOff>
          <xdr:row>78</xdr:row>
          <xdr:rowOff>219075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38100</xdr:rowOff>
        </xdr:from>
        <xdr:to>
          <xdr:col>4</xdr:col>
          <xdr:colOff>180975</xdr:colOff>
          <xdr:row>80</xdr:row>
          <xdr:rowOff>47625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38100</xdr:rowOff>
        </xdr:from>
        <xdr:to>
          <xdr:col>4</xdr:col>
          <xdr:colOff>180975</xdr:colOff>
          <xdr:row>81</xdr:row>
          <xdr:rowOff>47625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38100</xdr:rowOff>
        </xdr:from>
        <xdr:to>
          <xdr:col>4</xdr:col>
          <xdr:colOff>180975</xdr:colOff>
          <xdr:row>82</xdr:row>
          <xdr:rowOff>47625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38100</xdr:rowOff>
        </xdr:from>
        <xdr:to>
          <xdr:col>4</xdr:col>
          <xdr:colOff>180975</xdr:colOff>
          <xdr:row>83</xdr:row>
          <xdr:rowOff>47625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38100</xdr:rowOff>
        </xdr:from>
        <xdr:to>
          <xdr:col>4</xdr:col>
          <xdr:colOff>180975</xdr:colOff>
          <xdr:row>84</xdr:row>
          <xdr:rowOff>47625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38100</xdr:rowOff>
        </xdr:from>
        <xdr:to>
          <xdr:col>4</xdr:col>
          <xdr:colOff>180975</xdr:colOff>
          <xdr:row>85</xdr:row>
          <xdr:rowOff>57150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kuraen@aireikai.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7" sqref="Z37"/>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t="s">
        <v>363</v>
      </c>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t="s">
        <v>364</v>
      </c>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t="s">
        <v>365</v>
      </c>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v>4</v>
      </c>
      <c r="N17" s="79">
        <v>9</v>
      </c>
      <c r="O17" s="79">
        <v>1</v>
      </c>
      <c r="P17" s="80" t="s">
        <v>220</v>
      </c>
      <c r="Q17" s="79">
        <v>0</v>
      </c>
      <c r="R17" s="79">
        <v>8</v>
      </c>
      <c r="S17" s="79">
        <v>7</v>
      </c>
      <c r="T17" s="81">
        <v>1</v>
      </c>
      <c r="U17" s="82"/>
      <c r="V17" s="83"/>
      <c r="W17" s="83"/>
      <c r="X17" s="83"/>
      <c r="Y17" s="74"/>
      <c r="Z17" s="74"/>
      <c r="AA17" s="74"/>
      <c r="AC17" t="str">
        <f>CONCATENATE(M17,N17,O17,P17,Q17,R17,S17,T17)</f>
        <v>491－0871</v>
      </c>
    </row>
    <row r="18" spans="1:29" ht="20.100000000000001" customHeight="1">
      <c r="A18" s="74"/>
      <c r="B18" s="84"/>
      <c r="C18" s="415" t="s">
        <v>62</v>
      </c>
      <c r="D18" s="415"/>
      <c r="E18" s="415"/>
      <c r="F18" s="415"/>
      <c r="G18" s="415"/>
      <c r="H18" s="415"/>
      <c r="I18" s="415"/>
      <c r="J18" s="415"/>
      <c r="K18" s="415"/>
      <c r="L18" s="416"/>
      <c r="M18" s="417" t="s">
        <v>366</v>
      </c>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t="s">
        <v>367</v>
      </c>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t="s">
        <v>368</v>
      </c>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t="s">
        <v>370</v>
      </c>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t="s">
        <v>369</v>
      </c>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t="s">
        <v>371</v>
      </c>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t="s">
        <v>372</v>
      </c>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t="s">
        <v>373</v>
      </c>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v>2</v>
      </c>
      <c r="D33" s="387">
        <v>3</v>
      </c>
      <c r="E33" s="387">
        <v>7</v>
      </c>
      <c r="F33" s="387">
        <v>2</v>
      </c>
      <c r="G33" s="387">
        <v>2</v>
      </c>
      <c r="H33" s="387">
        <v>0</v>
      </c>
      <c r="I33" s="387">
        <v>2</v>
      </c>
      <c r="J33" s="387">
        <v>2</v>
      </c>
      <c r="K33" s="387">
        <v>6</v>
      </c>
      <c r="L33" s="388">
        <v>3</v>
      </c>
      <c r="M33" s="447" t="s">
        <v>363</v>
      </c>
      <c r="N33" s="447"/>
      <c r="O33" s="447"/>
      <c r="P33" s="447"/>
      <c r="Q33" s="447"/>
      <c r="R33" s="447" t="s">
        <v>374</v>
      </c>
      <c r="S33" s="447"/>
      <c r="T33" s="447"/>
      <c r="U33" s="447"/>
      <c r="V33" s="447"/>
      <c r="W33" s="389" t="s">
        <v>363</v>
      </c>
      <c r="X33" s="390" t="s">
        <v>375</v>
      </c>
      <c r="Y33" s="391" t="s">
        <v>376</v>
      </c>
      <c r="Z33" s="385"/>
      <c r="AA33" s="90"/>
    </row>
    <row r="34" spans="1:27" ht="38.25" customHeight="1">
      <c r="A34" s="74"/>
      <c r="B34" s="76">
        <f>B33+1</f>
        <v>2</v>
      </c>
      <c r="C34" s="91">
        <v>2</v>
      </c>
      <c r="D34" s="92">
        <v>3</v>
      </c>
      <c r="E34" s="92">
        <v>7</v>
      </c>
      <c r="F34" s="92">
        <v>2</v>
      </c>
      <c r="G34" s="92">
        <v>2</v>
      </c>
      <c r="H34" s="92">
        <v>0</v>
      </c>
      <c r="I34" s="92">
        <v>2</v>
      </c>
      <c r="J34" s="92">
        <v>2</v>
      </c>
      <c r="K34" s="92">
        <v>6</v>
      </c>
      <c r="L34" s="93">
        <v>3</v>
      </c>
      <c r="M34" s="443" t="s">
        <v>363</v>
      </c>
      <c r="N34" s="443"/>
      <c r="O34" s="443"/>
      <c r="P34" s="443"/>
      <c r="Q34" s="443"/>
      <c r="R34" s="443" t="s">
        <v>374</v>
      </c>
      <c r="S34" s="443"/>
      <c r="T34" s="443"/>
      <c r="U34" s="443"/>
      <c r="V34" s="443"/>
      <c r="W34" s="384" t="s">
        <v>377</v>
      </c>
      <c r="X34" s="94" t="s">
        <v>375</v>
      </c>
      <c r="Y34" s="392" t="s">
        <v>378</v>
      </c>
      <c r="Z34" s="385"/>
      <c r="AA34" s="90"/>
    </row>
    <row r="35" spans="1:27" ht="38.25" customHeight="1">
      <c r="A35" s="74"/>
      <c r="B35" s="76">
        <f t="shared" ref="B35:B98" si="0">B34+1</f>
        <v>3</v>
      </c>
      <c r="C35" s="91">
        <v>2</v>
      </c>
      <c r="D35" s="92">
        <v>3</v>
      </c>
      <c r="E35" s="92">
        <v>7</v>
      </c>
      <c r="F35" s="92">
        <v>2</v>
      </c>
      <c r="G35" s="92">
        <v>2</v>
      </c>
      <c r="H35" s="92">
        <v>0</v>
      </c>
      <c r="I35" s="92">
        <v>2</v>
      </c>
      <c r="J35" s="92">
        <v>2</v>
      </c>
      <c r="K35" s="92">
        <v>5</v>
      </c>
      <c r="L35" s="93">
        <v>5</v>
      </c>
      <c r="M35" s="443" t="s">
        <v>363</v>
      </c>
      <c r="N35" s="443"/>
      <c r="O35" s="443"/>
      <c r="P35" s="443"/>
      <c r="Q35" s="443"/>
      <c r="R35" s="443" t="s">
        <v>374</v>
      </c>
      <c r="S35" s="443"/>
      <c r="T35" s="443"/>
      <c r="U35" s="443"/>
      <c r="V35" s="443"/>
      <c r="W35" s="384" t="s">
        <v>363</v>
      </c>
      <c r="X35" s="94" t="s">
        <v>379</v>
      </c>
      <c r="Y35" s="393" t="s">
        <v>13</v>
      </c>
      <c r="Z35" s="385"/>
      <c r="AA35" s="90"/>
    </row>
    <row r="36" spans="1:27" ht="38.25" customHeight="1">
      <c r="A36" s="74"/>
      <c r="B36" s="76">
        <f t="shared" si="0"/>
        <v>4</v>
      </c>
      <c r="C36" s="91">
        <v>2</v>
      </c>
      <c r="D36" s="92">
        <v>3</v>
      </c>
      <c r="E36" s="92">
        <v>7</v>
      </c>
      <c r="F36" s="92">
        <v>2</v>
      </c>
      <c r="G36" s="92">
        <v>2</v>
      </c>
      <c r="H36" s="92">
        <v>0</v>
      </c>
      <c r="I36" s="92">
        <v>2</v>
      </c>
      <c r="J36" s="92">
        <v>2</v>
      </c>
      <c r="K36" s="92">
        <v>5</v>
      </c>
      <c r="L36" s="93">
        <v>5</v>
      </c>
      <c r="M36" s="443" t="s">
        <v>363</v>
      </c>
      <c r="N36" s="443"/>
      <c r="O36" s="443"/>
      <c r="P36" s="443"/>
      <c r="Q36" s="443"/>
      <c r="R36" s="443" t="s">
        <v>374</v>
      </c>
      <c r="S36" s="443"/>
      <c r="T36" s="443"/>
      <c r="U36" s="443"/>
      <c r="V36" s="443"/>
      <c r="W36" s="384" t="s">
        <v>363</v>
      </c>
      <c r="X36" s="94" t="s">
        <v>379</v>
      </c>
      <c r="Y36" s="393" t="s">
        <v>199</v>
      </c>
      <c r="Z36" s="385"/>
      <c r="AA36" s="90"/>
    </row>
    <row r="37" spans="1:27" ht="38.25" customHeight="1">
      <c r="A37" s="74"/>
      <c r="B37" s="76">
        <f t="shared" si="0"/>
        <v>5</v>
      </c>
      <c r="C37" s="91">
        <v>2</v>
      </c>
      <c r="D37" s="92">
        <v>3</v>
      </c>
      <c r="E37" s="92">
        <v>7</v>
      </c>
      <c r="F37" s="92">
        <v>2</v>
      </c>
      <c r="G37" s="92">
        <v>2</v>
      </c>
      <c r="H37" s="92">
        <v>0</v>
      </c>
      <c r="I37" s="92">
        <v>2</v>
      </c>
      <c r="J37" s="92">
        <v>2</v>
      </c>
      <c r="K37" s="92">
        <v>5</v>
      </c>
      <c r="L37" s="93">
        <v>5</v>
      </c>
      <c r="M37" s="443" t="s">
        <v>380</v>
      </c>
      <c r="N37" s="443"/>
      <c r="O37" s="443"/>
      <c r="P37" s="443"/>
      <c r="Q37" s="443"/>
      <c r="R37" s="443" t="s">
        <v>374</v>
      </c>
      <c r="S37" s="443"/>
      <c r="T37" s="443"/>
      <c r="U37" s="443"/>
      <c r="V37" s="443"/>
      <c r="W37" s="384" t="s">
        <v>363</v>
      </c>
      <c r="X37" s="94" t="s">
        <v>379</v>
      </c>
      <c r="Y37" s="393" t="s">
        <v>199</v>
      </c>
      <c r="Z37" s="385"/>
      <c r="AA37" s="90"/>
    </row>
    <row r="38" spans="1:27" ht="38.25" customHeight="1">
      <c r="A38" s="74"/>
      <c r="B38" s="76">
        <f t="shared" si="0"/>
        <v>6</v>
      </c>
      <c r="C38" s="91">
        <v>2</v>
      </c>
      <c r="D38" s="92">
        <v>3</v>
      </c>
      <c r="E38" s="92">
        <v>7</v>
      </c>
      <c r="F38" s="92">
        <v>2</v>
      </c>
      <c r="G38" s="92">
        <v>2</v>
      </c>
      <c r="H38" s="92">
        <v>0</v>
      </c>
      <c r="I38" s="92">
        <v>2</v>
      </c>
      <c r="J38" s="92">
        <v>2</v>
      </c>
      <c r="K38" s="92">
        <v>5</v>
      </c>
      <c r="L38" s="93">
        <v>5</v>
      </c>
      <c r="M38" s="443" t="s">
        <v>381</v>
      </c>
      <c r="N38" s="443"/>
      <c r="O38" s="443"/>
      <c r="P38" s="443"/>
      <c r="Q38" s="443"/>
      <c r="R38" s="443" t="s">
        <v>374</v>
      </c>
      <c r="S38" s="443"/>
      <c r="T38" s="443"/>
      <c r="U38" s="443"/>
      <c r="V38" s="443"/>
      <c r="W38" s="384" t="s">
        <v>363</v>
      </c>
      <c r="X38" s="94" t="s">
        <v>379</v>
      </c>
      <c r="Y38" s="393" t="s">
        <v>199</v>
      </c>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94A11F1-DFEE-43DF-8105-290511C7B62D}"/>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view="pageBreakPreview" topLeftCell="A22" zoomScale="105" zoomScaleNormal="120" zoomScaleSheetLayoutView="87" workbookViewId="0">
      <selection activeCell="AC37" sqref="AC37"/>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一宮市</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v>3</v>
      </c>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ユウゲンガイシャサクラハーティーケア</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有限会社さくらハーティーケア</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491－0871</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愛知県一宮市浅野字居森野８４番地</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ツチヤ　ミキ</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土屋　美希</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0586-81-8001</v>
      </c>
      <c r="L15" s="490"/>
      <c r="M15" s="490"/>
      <c r="N15" s="490"/>
      <c r="O15" s="490"/>
      <c r="P15" s="477" t="s">
        <v>24</v>
      </c>
      <c r="Q15" s="478"/>
      <c r="R15" s="478"/>
      <c r="S15" s="479"/>
      <c r="T15" s="490" t="str">
        <f>IF(基本情報入力シート!M25="","",基本情報入力シート!M25)</f>
        <v>0586-81-8002</v>
      </c>
      <c r="U15" s="490"/>
      <c r="V15" s="490"/>
      <c r="W15" s="490"/>
      <c r="X15" s="490"/>
      <c r="Y15" s="477" t="s">
        <v>51</v>
      </c>
      <c r="Z15" s="478"/>
      <c r="AA15" s="478"/>
      <c r="AB15" s="479"/>
      <c r="AC15" s="491" t="str">
        <f>IF(基本情報入力シート!M26="","",基本情報入力シート!M26)</f>
        <v>sakuraen@aireikai.jp</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f>IF($AF$3=0,"",AF3)</f>
        <v>3</v>
      </c>
      <c r="E25" s="487"/>
      <c r="F25" s="138" t="s">
        <v>132</v>
      </c>
      <c r="G25" s="138"/>
      <c r="H25" s="138"/>
      <c r="I25" s="138"/>
      <c r="J25" s="138"/>
      <c r="K25" s="139"/>
      <c r="L25" s="139"/>
      <c r="M25" s="139"/>
      <c r="N25" s="139"/>
      <c r="O25" s="139"/>
      <c r="P25" s="139"/>
      <c r="Q25" s="139"/>
      <c r="R25" s="139"/>
      <c r="S25" s="557">
        <f>IF('別紙様式3-2'!Q7=0,"",'別紙様式3-2'!Q7)</f>
        <v>10580374</v>
      </c>
      <c r="T25" s="489"/>
      <c r="U25" s="489"/>
      <c r="V25" s="489"/>
      <c r="W25" s="489"/>
      <c r="X25" s="489"/>
      <c r="Y25" s="489"/>
      <c r="Z25" s="487" t="s">
        <v>4</v>
      </c>
      <c r="AA25" s="502"/>
      <c r="AB25" s="488">
        <f>IF('別紙様式3-2'!Q8=0,"",'別紙様式3-2'!Q8)</f>
        <v>2239342</v>
      </c>
      <c r="AC25" s="489"/>
      <c r="AD25" s="489"/>
      <c r="AE25" s="489"/>
      <c r="AF25" s="489"/>
      <c r="AG25" s="489"/>
      <c r="AH25" s="489"/>
      <c r="AI25" s="487" t="s">
        <v>4</v>
      </c>
      <c r="AJ25" s="502"/>
      <c r="AK25" s="347" t="s">
        <v>119</v>
      </c>
      <c r="AL25" s="45" t="str">
        <f>IF(S25="","",IF(S26="","",IF(S26&gt;=S25,"○","☓")))</f>
        <v>○</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f>IF(S27="","",(S27-S32))</f>
        <v>12326619</v>
      </c>
      <c r="T26" s="504"/>
      <c r="U26" s="504"/>
      <c r="V26" s="504"/>
      <c r="W26" s="504"/>
      <c r="X26" s="504"/>
      <c r="Y26" s="504"/>
      <c r="Z26" s="467" t="s">
        <v>4</v>
      </c>
      <c r="AA26" s="518"/>
      <c r="AB26" s="503">
        <f>IF(AB27="","",(AB27-AB32))</f>
        <v>6701738</v>
      </c>
      <c r="AC26" s="504"/>
      <c r="AD26" s="504"/>
      <c r="AE26" s="504"/>
      <c r="AF26" s="504"/>
      <c r="AG26" s="504"/>
      <c r="AH26" s="504"/>
      <c r="AI26" s="467" t="s">
        <v>4</v>
      </c>
      <c r="AJ26" s="518"/>
      <c r="AK26" s="48" t="s">
        <v>119</v>
      </c>
      <c r="AL26" s="45" t="str">
        <f>IF(AB25="","",IF(AB26="","",IF(AB26&gt;=AB25,"○","☓")))</f>
        <v>○</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f>IFERROR(S28-S30-S31,"")</f>
        <v>99633284</v>
      </c>
      <c r="T27" s="484"/>
      <c r="U27" s="484"/>
      <c r="V27" s="484"/>
      <c r="W27" s="484"/>
      <c r="X27" s="484"/>
      <c r="Y27" s="484"/>
      <c r="Z27" s="485" t="s">
        <v>4</v>
      </c>
      <c r="AA27" s="486"/>
      <c r="AB27" s="483">
        <f>IFERROR(AB28-AB29-AB31,"")</f>
        <v>127459316</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f>IF('別紙様式3-2'!X7=0,"",'別紙様式3-2'!X7)</f>
        <v>102031026</v>
      </c>
      <c r="T28" s="484"/>
      <c r="U28" s="484"/>
      <c r="V28" s="484"/>
      <c r="W28" s="484"/>
      <c r="X28" s="484"/>
      <c r="Y28" s="484"/>
      <c r="Z28" s="485" t="s">
        <v>4</v>
      </c>
      <c r="AA28" s="486"/>
      <c r="AB28" s="483">
        <f>IF('別紙様式3-2'!X8=0,"",'別紙様式3-2'!X8)</f>
        <v>138241290</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10580374</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2239342</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f>IF(('別紙様式3-2'!R10+'別紙様式3-2'!S10)=0,"0",('別紙様式3-2'!R10+'別紙様式3-2'!S10))</f>
        <v>158400</v>
      </c>
      <c r="T31" s="484"/>
      <c r="U31" s="484"/>
      <c r="V31" s="484"/>
      <c r="W31" s="484"/>
      <c r="X31" s="484"/>
      <c r="Y31" s="484"/>
      <c r="Z31" s="485" t="s">
        <v>4</v>
      </c>
      <c r="AA31" s="486"/>
      <c r="AB31" s="483">
        <f>IF('別紙様式3-2'!Q10=0,"0",'別紙様式3-2'!Q10)</f>
        <v>201600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v>87306665</v>
      </c>
      <c r="T32" s="619"/>
      <c r="U32" s="619"/>
      <c r="V32" s="619"/>
      <c r="W32" s="619"/>
      <c r="X32" s="619"/>
      <c r="Y32" s="620"/>
      <c r="Z32" s="616" t="s">
        <v>223</v>
      </c>
      <c r="AA32" s="616"/>
      <c r="AB32" s="621">
        <v>120757578</v>
      </c>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1</v>
      </c>
      <c r="M40" s="556"/>
      <c r="N40" s="561">
        <v>294427</v>
      </c>
      <c r="O40" s="562"/>
      <c r="P40" s="562"/>
      <c r="Q40" s="563"/>
      <c r="R40" s="160" t="s">
        <v>121</v>
      </c>
      <c r="S40" s="564">
        <f>IF(L40,('別紙様式3-2'!Y8-'別紙様式3-2'!R7-'別紙様式3-2'!R10)/'別紙様式3-2'!AB8,"（対象外）")</f>
        <v>334360.95911949687</v>
      </c>
      <c r="T40" s="565"/>
      <c r="U40" s="565"/>
      <c r="V40" s="565"/>
      <c r="W40" s="161" t="str">
        <f>IF($L40,"円","")</f>
        <v>円</v>
      </c>
      <c r="X40" s="580">
        <f>IF(L40,S40-N40,"（対象外）")</f>
        <v>39933.959119496867</v>
      </c>
      <c r="Y40" s="581"/>
      <c r="Z40" s="581"/>
      <c r="AA40" s="581"/>
      <c r="AB40" s="162" t="str">
        <f t="shared" ref="AB40:AB42" si="0">IF($L40,"円","")</f>
        <v>円</v>
      </c>
      <c r="AC40" s="582">
        <f>IF(AND(L40,L41),X40/X41,IF(AND(L40,L42),X40/X42,"-"))</f>
        <v>2.4871750475739089</v>
      </c>
      <c r="AD40" s="582"/>
      <c r="AE40" s="583"/>
      <c r="AF40" s="635"/>
      <c r="AG40" s="636"/>
      <c r="AH40" s="636"/>
      <c r="AI40" s="636"/>
      <c r="AJ40" s="637"/>
      <c r="AK40" s="48" t="s">
        <v>119</v>
      </c>
      <c r="AL40" s="45" t="str">
        <f>IFERROR(IF(AND(L40,L41),IF(AC40&gt;=1,"○","☓"),IF(AND(L40,L42),IF(AC40&gt;=2,"○","☓"),"")),"")</f>
        <v>○</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1</v>
      </c>
      <c r="M41" s="594"/>
      <c r="N41" s="605">
        <v>208032</v>
      </c>
      <c r="O41" s="606"/>
      <c r="P41" s="606"/>
      <c r="Q41" s="607"/>
      <c r="R41" s="165" t="s">
        <v>121</v>
      </c>
      <c r="S41" s="608">
        <f>IF(L41,('別紙様式3-2'!Z8-'別紙様式3-2'!S7-'別紙様式3-2'!S10)/'別紙様式3-2'!AC8,"（対象外）")</f>
        <v>224087.95036764705</v>
      </c>
      <c r="T41" s="609"/>
      <c r="U41" s="609"/>
      <c r="V41" s="609"/>
      <c r="W41" s="166" t="str">
        <f>IF($L41,"円","")</f>
        <v>円</v>
      </c>
      <c r="X41" s="613">
        <f>IF(L41,S41-N41,"（対象外）")</f>
        <v>16055.950367647049</v>
      </c>
      <c r="Y41" s="614"/>
      <c r="Z41" s="614"/>
      <c r="AA41" s="614"/>
      <c r="AB41" s="167" t="str">
        <f t="shared" si="0"/>
        <v>円</v>
      </c>
      <c r="AC41" s="586">
        <f>IF(AND(L41,OR(L40,L42)),1,"-")</f>
        <v>1</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f>IF('別紙様式3-2'!AE8=0,"",'別紙様式3-2'!AE8)</f>
        <v>2</v>
      </c>
      <c r="AG45" s="589"/>
      <c r="AH45" s="589"/>
      <c r="AI45" s="487" t="s">
        <v>5</v>
      </c>
      <c r="AJ45" s="502"/>
      <c r="AK45" s="48" t="s">
        <v>119</v>
      </c>
      <c r="AL45" s="45" t="str">
        <f>IF('別紙様式3-2'!AF8="","",IF(AND('別紙様式3-2'!AF8&gt;=1),IF(OR(C48:C51),"○","☓"),"○"))</f>
        <v>○</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v>4</v>
      </c>
      <c r="F93" s="522"/>
      <c r="G93" s="202" t="s">
        <v>2</v>
      </c>
      <c r="H93" s="521">
        <v>7</v>
      </c>
      <c r="I93" s="522"/>
      <c r="J93" s="202" t="s">
        <v>3</v>
      </c>
      <c r="K93" s="521"/>
      <c r="L93" s="522"/>
      <c r="M93" s="202" t="s">
        <v>6</v>
      </c>
      <c r="N93" s="203"/>
      <c r="O93" s="203"/>
      <c r="P93" s="203"/>
      <c r="Q93" s="204"/>
      <c r="R93" s="523" t="s">
        <v>26</v>
      </c>
      <c r="S93" s="523"/>
      <c r="T93" s="523"/>
      <c r="U93" s="523"/>
      <c r="V93" s="523"/>
      <c r="W93" s="524" t="s">
        <v>365</v>
      </c>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t="s">
        <v>384</v>
      </c>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47</xdr:row>
                    <xdr:rowOff>0</xdr:rowOff>
                  </from>
                  <to>
                    <xdr:col>3</xdr:col>
                    <xdr:colOff>28575</xdr:colOff>
                    <xdr:row>48</xdr:row>
                    <xdr:rowOff>47625</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48</xdr:row>
                    <xdr:rowOff>19050</xdr:rowOff>
                  </from>
                  <to>
                    <xdr:col>3</xdr:col>
                    <xdr:colOff>28575</xdr:colOff>
                    <xdr:row>49</xdr:row>
                    <xdr:rowOff>66675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85725</xdr:rowOff>
                  </from>
                  <to>
                    <xdr:col>3</xdr:col>
                    <xdr:colOff>28575</xdr:colOff>
                    <xdr:row>49</xdr:row>
                    <xdr:rowOff>323850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50</xdr:row>
                    <xdr:rowOff>0</xdr:rowOff>
                  </from>
                  <to>
                    <xdr:col>3</xdr:col>
                    <xdr:colOff>28575</xdr:colOff>
                    <xdr:row>51</xdr:row>
                    <xdr:rowOff>47625</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28575</xdr:rowOff>
                  </from>
                  <to>
                    <xdr:col>20</xdr:col>
                    <xdr:colOff>19050</xdr:colOff>
                    <xdr:row>19</xdr:row>
                    <xdr:rowOff>28575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28575</xdr:rowOff>
                  </from>
                  <to>
                    <xdr:col>3</xdr:col>
                    <xdr:colOff>38100</xdr:colOff>
                    <xdr:row>19</xdr:row>
                    <xdr:rowOff>28575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38100</xdr:rowOff>
                  </from>
                  <to>
                    <xdr:col>13</xdr:col>
                    <xdr:colOff>0</xdr:colOff>
                    <xdr:row>40</xdr:row>
                    <xdr:rowOff>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28575</xdr:rowOff>
                  </from>
                  <to>
                    <xdr:col>12</xdr:col>
                    <xdr:colOff>0</xdr:colOff>
                    <xdr:row>41</xdr:row>
                    <xdr:rowOff>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28575</xdr:rowOff>
                  </from>
                  <to>
                    <xdr:col>12</xdr:col>
                    <xdr:colOff>0</xdr:colOff>
                    <xdr:row>42</xdr:row>
                    <xdr:rowOff>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19050</xdr:rowOff>
                  </from>
                  <to>
                    <xdr:col>33</xdr:col>
                    <xdr:colOff>47625</xdr:colOff>
                    <xdr:row>58</xdr:row>
                    <xdr:rowOff>85725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28575</xdr:rowOff>
                  </from>
                  <to>
                    <xdr:col>4</xdr:col>
                    <xdr:colOff>180975</xdr:colOff>
                    <xdr:row>62</xdr:row>
                    <xdr:rowOff>28575</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28575</xdr:rowOff>
                  </from>
                  <to>
                    <xdr:col>4</xdr:col>
                    <xdr:colOff>180975</xdr:colOff>
                    <xdr:row>63</xdr:row>
                    <xdr:rowOff>38100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28575</xdr:rowOff>
                  </from>
                  <to>
                    <xdr:col>4</xdr:col>
                    <xdr:colOff>180975</xdr:colOff>
                    <xdr:row>64</xdr:row>
                    <xdr:rowOff>38100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28575</xdr:rowOff>
                  </from>
                  <to>
                    <xdr:col>4</xdr:col>
                    <xdr:colOff>180975</xdr:colOff>
                    <xdr:row>65</xdr:row>
                    <xdr:rowOff>38100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28575</xdr:rowOff>
                  </from>
                  <to>
                    <xdr:col>4</xdr:col>
                    <xdr:colOff>180975</xdr:colOff>
                    <xdr:row>65</xdr:row>
                    <xdr:rowOff>209550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38100</xdr:rowOff>
                  </from>
                  <to>
                    <xdr:col>4</xdr:col>
                    <xdr:colOff>180975</xdr:colOff>
                    <xdr:row>67</xdr:row>
                    <xdr:rowOff>47625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38100</xdr:rowOff>
                  </from>
                  <to>
                    <xdr:col>4</xdr:col>
                    <xdr:colOff>180975</xdr:colOff>
                    <xdr:row>68</xdr:row>
                    <xdr:rowOff>47625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38100</xdr:rowOff>
                  </from>
                  <to>
                    <xdr:col>4</xdr:col>
                    <xdr:colOff>180975</xdr:colOff>
                    <xdr:row>69</xdr:row>
                    <xdr:rowOff>19050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38100</xdr:rowOff>
                  </from>
                  <to>
                    <xdr:col>4</xdr:col>
                    <xdr:colOff>180975</xdr:colOff>
                    <xdr:row>70</xdr:row>
                    <xdr:rowOff>47625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38100</xdr:rowOff>
                  </from>
                  <to>
                    <xdr:col>4</xdr:col>
                    <xdr:colOff>180975</xdr:colOff>
                    <xdr:row>70</xdr:row>
                    <xdr:rowOff>219075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38100</xdr:rowOff>
                  </from>
                  <to>
                    <xdr:col>4</xdr:col>
                    <xdr:colOff>180975</xdr:colOff>
                    <xdr:row>72</xdr:row>
                    <xdr:rowOff>57150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47625</xdr:rowOff>
                  </from>
                  <to>
                    <xdr:col>4</xdr:col>
                    <xdr:colOff>180975</xdr:colOff>
                    <xdr:row>73</xdr:row>
                    <xdr:rowOff>57150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47625</xdr:rowOff>
                  </from>
                  <to>
                    <xdr:col>4</xdr:col>
                    <xdr:colOff>180975</xdr:colOff>
                    <xdr:row>73</xdr:row>
                    <xdr:rowOff>228600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38100</xdr:rowOff>
                  </from>
                  <to>
                    <xdr:col>4</xdr:col>
                    <xdr:colOff>180975</xdr:colOff>
                    <xdr:row>75</xdr:row>
                    <xdr:rowOff>28575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38100</xdr:rowOff>
                  </from>
                  <to>
                    <xdr:col>4</xdr:col>
                    <xdr:colOff>180975</xdr:colOff>
                    <xdr:row>76</xdr:row>
                    <xdr:rowOff>47625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38100</xdr:rowOff>
                  </from>
                  <to>
                    <xdr:col>4</xdr:col>
                    <xdr:colOff>180975</xdr:colOff>
                    <xdr:row>77</xdr:row>
                    <xdr:rowOff>19050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38100</xdr:rowOff>
                  </from>
                  <to>
                    <xdr:col>4</xdr:col>
                    <xdr:colOff>180975</xdr:colOff>
                    <xdr:row>78</xdr:row>
                    <xdr:rowOff>47625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38100</xdr:rowOff>
                  </from>
                  <to>
                    <xdr:col>4</xdr:col>
                    <xdr:colOff>180975</xdr:colOff>
                    <xdr:row>78</xdr:row>
                    <xdr:rowOff>219075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38100</xdr:rowOff>
                  </from>
                  <to>
                    <xdr:col>4</xdr:col>
                    <xdr:colOff>180975</xdr:colOff>
                    <xdr:row>80</xdr:row>
                    <xdr:rowOff>47625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38100</xdr:rowOff>
                  </from>
                  <to>
                    <xdr:col>4</xdr:col>
                    <xdr:colOff>180975</xdr:colOff>
                    <xdr:row>81</xdr:row>
                    <xdr:rowOff>47625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38100</xdr:rowOff>
                  </from>
                  <to>
                    <xdr:col>4</xdr:col>
                    <xdr:colOff>180975</xdr:colOff>
                    <xdr:row>82</xdr:row>
                    <xdr:rowOff>47625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38100</xdr:rowOff>
                  </from>
                  <to>
                    <xdr:col>4</xdr:col>
                    <xdr:colOff>180975</xdr:colOff>
                    <xdr:row>83</xdr:row>
                    <xdr:rowOff>47625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38100</xdr:rowOff>
                  </from>
                  <to>
                    <xdr:col>4</xdr:col>
                    <xdr:colOff>180975</xdr:colOff>
                    <xdr:row>84</xdr:row>
                    <xdr:rowOff>47625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38100</xdr:rowOff>
                  </from>
                  <to>
                    <xdr:col>4</xdr:col>
                    <xdr:colOff>180975</xdr:colOff>
                    <xdr:row>85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tabSelected="1" view="pageBreakPreview" topLeftCell="AB10" zoomScaleNormal="120" zoomScaleSheetLayoutView="100" workbookViewId="0">
      <selection activeCell="AF22" sqref="AF22"/>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有限会社さくらハーティーケア</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10580374</v>
      </c>
      <c r="R7" s="328">
        <f>SUM(T19:T118)</f>
        <v>4030361</v>
      </c>
      <c r="S7" s="329">
        <f>SUM(U19:U118)</f>
        <v>6550013</v>
      </c>
      <c r="T7" s="330"/>
      <c r="U7" s="338"/>
      <c r="V7" s="669" t="s">
        <v>200</v>
      </c>
      <c r="W7" s="670"/>
      <c r="X7" s="333">
        <f>SUM(V19:V118)</f>
        <v>102031026</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2239342</v>
      </c>
      <c r="R8" s="321">
        <f t="shared" si="0"/>
        <v>840740</v>
      </c>
      <c r="S8" s="321">
        <f t="shared" si="0"/>
        <v>1398602</v>
      </c>
      <c r="T8" s="332">
        <f t="shared" si="0"/>
        <v>0</v>
      </c>
      <c r="U8" s="339"/>
      <c r="V8" s="681" t="s">
        <v>201</v>
      </c>
      <c r="W8" s="682"/>
      <c r="X8" s="334">
        <f>SUM(Y8:AA8)</f>
        <v>138241290</v>
      </c>
      <c r="Y8" s="321">
        <f t="shared" ref="Y8:AE8" si="1">SUM(AB19:AB118)</f>
        <v>46623475</v>
      </c>
      <c r="Z8" s="321">
        <f t="shared" si="1"/>
        <v>55407551</v>
      </c>
      <c r="AA8" s="321">
        <f t="shared" si="1"/>
        <v>36210264</v>
      </c>
      <c r="AB8" s="322">
        <f t="shared" si="1"/>
        <v>127.19999999999999</v>
      </c>
      <c r="AC8" s="322">
        <f t="shared" si="1"/>
        <v>217.60000000000002</v>
      </c>
      <c r="AD8" s="323">
        <f t="shared" si="1"/>
        <v>99.5</v>
      </c>
      <c r="AE8" s="324">
        <f t="shared" si="1"/>
        <v>2</v>
      </c>
      <c r="AF8" s="325">
        <f>IF(COUNTA(AE19:AF118)=0,"",(COUNTIFS(AH19:AH118,"",AF19:AF118,"&gt;０")+COUNTIFS(AH19:AH118,"",AE19:AE118,"&gt;０")-COUNTIFS(AE19:AE118,"&gt;0",AF19:AF118,"&gt;０",AH19:AH118,"")))</f>
        <v>0</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4.25" thickBot="1">
      <c r="A10" s="210"/>
      <c r="B10" s="693" t="s">
        <v>351</v>
      </c>
      <c r="C10" s="694"/>
      <c r="D10" s="694"/>
      <c r="E10" s="694"/>
      <c r="F10" s="694"/>
      <c r="G10" s="694"/>
      <c r="H10" s="694"/>
      <c r="I10" s="694"/>
      <c r="J10" s="694"/>
      <c r="K10" s="694"/>
      <c r="L10" s="694"/>
      <c r="M10" s="694"/>
      <c r="N10" s="694"/>
      <c r="O10" s="694"/>
      <c r="P10" s="694"/>
      <c r="Q10" s="326">
        <f>R10+S10+T10</f>
        <v>201600</v>
      </c>
      <c r="R10" s="371">
        <f>SUM(AI19:AI118)</f>
        <v>62400</v>
      </c>
      <c r="S10" s="372">
        <f>SUM(AJ19:AJ118)</f>
        <v>96000</v>
      </c>
      <c r="T10" s="325">
        <f>SUM(AK19:AK118)</f>
        <v>43200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f>IF(基本情報入力シート!C33="","",基本情報入力シート!C33)</f>
        <v>2</v>
      </c>
      <c r="C19" s="366">
        <f>IF(基本情報入力シート!D33="","",基本情報入力シート!D33)</f>
        <v>3</v>
      </c>
      <c r="D19" s="367">
        <f>IF(基本情報入力シート!E33="","",基本情報入力シート!E33)</f>
        <v>7</v>
      </c>
      <c r="E19" s="355">
        <f>IF(基本情報入力シート!F33="","",基本情報入力シート!F33)</f>
        <v>2</v>
      </c>
      <c r="F19" s="355">
        <f>IF(基本情報入力シート!G33="","",基本情報入力シート!G33)</f>
        <v>2</v>
      </c>
      <c r="G19" s="355">
        <f>IF(基本情報入力シート!H33="","",基本情報入力シート!H33)</f>
        <v>0</v>
      </c>
      <c r="H19" s="355">
        <f>IF(基本情報入力シート!I33="","",基本情報入力シート!I33)</f>
        <v>2</v>
      </c>
      <c r="I19" s="355">
        <f>IF(基本情報入力シート!J33="","",基本情報入力シート!J33)</f>
        <v>2</v>
      </c>
      <c r="J19" s="355">
        <f>IF(基本情報入力シート!K33="","",基本情報入力シート!K33)</f>
        <v>6</v>
      </c>
      <c r="K19" s="356">
        <f>IF(基本情報入力シート!L33="","",基本情報入力シート!L33)</f>
        <v>3</v>
      </c>
      <c r="L19" s="350" t="s">
        <v>221</v>
      </c>
      <c r="M19" s="357" t="str">
        <f>IF(基本情報入力シート!M33="","",基本情報入力シート!M33)</f>
        <v>一宮市</v>
      </c>
      <c r="N19" s="253" t="str">
        <f>IF(基本情報入力シート!R33="","",基本情報入力シート!R33)</f>
        <v>愛知県</v>
      </c>
      <c r="O19" s="253" t="str">
        <f>IF(基本情報入力シート!W33="","",基本情報入力シート!W33)</f>
        <v>一宮市</v>
      </c>
      <c r="P19" s="358" t="str">
        <f>IF(基本情報入力シート!X33="","",基本情報入力シート!X33)</f>
        <v>介護付有料老人ホームさくら苑</v>
      </c>
      <c r="Q19" s="382" t="str">
        <f>IF(基本情報入力シート!Y33="","",基本情報入力シート!Y33)</f>
        <v>特定施設入居者生活介護</v>
      </c>
      <c r="R19" s="247" t="s">
        <v>382</v>
      </c>
      <c r="S19" s="248">
        <v>5438751</v>
      </c>
      <c r="T19" s="249">
        <v>1305300</v>
      </c>
      <c r="U19" s="249">
        <v>4133451</v>
      </c>
      <c r="V19" s="249">
        <v>57472493</v>
      </c>
      <c r="W19" s="250" t="s">
        <v>383</v>
      </c>
      <c r="X19" s="251">
        <v>1193487</v>
      </c>
      <c r="Y19" s="259">
        <v>286437</v>
      </c>
      <c r="Z19" s="259">
        <v>907050</v>
      </c>
      <c r="AA19" s="259">
        <v>0</v>
      </c>
      <c r="AB19" s="259">
        <v>19491565</v>
      </c>
      <c r="AC19" s="259">
        <v>37980928</v>
      </c>
      <c r="AD19" s="259">
        <v>20656081</v>
      </c>
      <c r="AE19" s="400">
        <v>48.4</v>
      </c>
      <c r="AF19" s="400">
        <v>147.9</v>
      </c>
      <c r="AG19" s="260">
        <v>47.8</v>
      </c>
      <c r="AH19" s="261">
        <v>1</v>
      </c>
      <c r="AI19" s="373">
        <v>28800</v>
      </c>
      <c r="AJ19" s="373">
        <v>73500</v>
      </c>
      <c r="AK19" s="373">
        <v>28800</v>
      </c>
    </row>
    <row r="20" spans="1:37" ht="27.75" customHeight="1">
      <c r="A20" s="252">
        <f>A19+1</f>
        <v>2</v>
      </c>
      <c r="B20" s="354">
        <f>IF(基本情報入力シート!C34="","",基本情報入力シート!C34)</f>
        <v>2</v>
      </c>
      <c r="C20" s="366">
        <f>IF(基本情報入力シート!D34="","",基本情報入力シート!D34)</f>
        <v>3</v>
      </c>
      <c r="D20" s="367">
        <f>IF(基本情報入力シート!E34="","",基本情報入力シート!E34)</f>
        <v>7</v>
      </c>
      <c r="E20" s="355">
        <f>IF(基本情報入力シート!F34="","",基本情報入力シート!F34)</f>
        <v>2</v>
      </c>
      <c r="F20" s="355">
        <f>IF(基本情報入力シート!G34="","",基本情報入力シート!G34)</f>
        <v>2</v>
      </c>
      <c r="G20" s="355">
        <f>IF(基本情報入力シート!H34="","",基本情報入力シート!H34)</f>
        <v>0</v>
      </c>
      <c r="H20" s="355">
        <f>IF(基本情報入力シート!I34="","",基本情報入力シート!I34)</f>
        <v>2</v>
      </c>
      <c r="I20" s="355">
        <f>IF(基本情報入力シート!J34="","",基本情報入力シート!J34)</f>
        <v>2</v>
      </c>
      <c r="J20" s="355">
        <f>IF(基本情報入力シート!K34="","",基本情報入力シート!K34)</f>
        <v>6</v>
      </c>
      <c r="K20" s="356">
        <f>IF(基本情報入力シート!L34="","",基本情報入力シート!L34)</f>
        <v>3</v>
      </c>
      <c r="L20" s="350" t="s">
        <v>222</v>
      </c>
      <c r="M20" s="357" t="str">
        <f>IF(基本情報入力シート!M34="","",基本情報入力シート!M34)</f>
        <v>一宮市</v>
      </c>
      <c r="N20" s="253" t="str">
        <f>IF(基本情報入力シート!R34="","",基本情報入力シート!R34)</f>
        <v>愛知県</v>
      </c>
      <c r="O20" s="253" t="str">
        <f>IF(基本情報入力シート!W34="","",基本情報入力シート!W34)</f>
        <v>一宮市</v>
      </c>
      <c r="P20" s="358" t="str">
        <f>IF(基本情報入力シート!X34="","",基本情報入力シート!X34)</f>
        <v>介護付有料老人ホームさくら苑</v>
      </c>
      <c r="Q20" s="382" t="str">
        <f>IF(基本情報入力シート!Y34="","",基本情報入力シート!Y34)</f>
        <v>介護予防特定施設入居者生活介護</v>
      </c>
      <c r="R20" s="247" t="s">
        <v>382</v>
      </c>
      <c r="S20" s="248">
        <v>0</v>
      </c>
      <c r="T20" s="249"/>
      <c r="U20" s="249"/>
      <c r="V20" s="249"/>
      <c r="W20" s="250" t="s">
        <v>383</v>
      </c>
      <c r="X20" s="251">
        <v>0</v>
      </c>
      <c r="Y20" s="259">
        <v>0</v>
      </c>
      <c r="Z20" s="259">
        <v>0</v>
      </c>
      <c r="AA20" s="259">
        <v>0</v>
      </c>
      <c r="AB20" s="259"/>
      <c r="AC20" s="259"/>
      <c r="AD20" s="259"/>
      <c r="AE20" s="400"/>
      <c r="AF20" s="400"/>
      <c r="AG20" s="260"/>
      <c r="AH20" s="261"/>
      <c r="AI20" s="373"/>
      <c r="AJ20" s="373"/>
      <c r="AK20" s="373"/>
    </row>
    <row r="21" spans="1:37" ht="27.75" customHeight="1">
      <c r="A21" s="252">
        <f t="shared" ref="A21:A84" si="2">A20+1</f>
        <v>3</v>
      </c>
      <c r="B21" s="354">
        <f>IF(基本情報入力シート!C35="","",基本情報入力シート!C35)</f>
        <v>2</v>
      </c>
      <c r="C21" s="366">
        <f>IF(基本情報入力シート!D35="","",基本情報入力シート!D35)</f>
        <v>3</v>
      </c>
      <c r="D21" s="367">
        <f>IF(基本情報入力シート!E35="","",基本情報入力シート!E35)</f>
        <v>7</v>
      </c>
      <c r="E21" s="355">
        <f>IF(基本情報入力シート!F35="","",基本情報入力シート!F35)</f>
        <v>2</v>
      </c>
      <c r="F21" s="355">
        <f>IF(基本情報入力シート!G35="","",基本情報入力シート!G35)</f>
        <v>2</v>
      </c>
      <c r="G21" s="355">
        <f>IF(基本情報入力シート!H35="","",基本情報入力シート!H35)</f>
        <v>0</v>
      </c>
      <c r="H21" s="355">
        <f>IF(基本情報入力シート!I35="","",基本情報入力シート!I35)</f>
        <v>2</v>
      </c>
      <c r="I21" s="355">
        <f>IF(基本情報入力シート!J35="","",基本情報入力シート!J35)</f>
        <v>2</v>
      </c>
      <c r="J21" s="355">
        <f>IF(基本情報入力シート!K35="","",基本情報入力シート!K35)</f>
        <v>5</v>
      </c>
      <c r="K21" s="356">
        <f>IF(基本情報入力シート!L35="","",基本情報入力シート!L35)</f>
        <v>5</v>
      </c>
      <c r="L21" s="350" t="s">
        <v>228</v>
      </c>
      <c r="M21" s="357" t="str">
        <f>IF(基本情報入力シート!M35="","",基本情報入力シート!M35)</f>
        <v>一宮市</v>
      </c>
      <c r="N21" s="253" t="str">
        <f>IF(基本情報入力シート!R35="","",基本情報入力シート!R35)</f>
        <v>愛知県</v>
      </c>
      <c r="O21" s="253" t="str">
        <f>IF(基本情報入力シート!W35="","",基本情報入力シート!W35)</f>
        <v>一宮市</v>
      </c>
      <c r="P21" s="358" t="str">
        <f>IF(基本情報入力シート!X35="","",基本情報入力シート!X35)</f>
        <v>デイサービスセンターさくら</v>
      </c>
      <c r="Q21" s="382" t="str">
        <f>IF(基本情報入力シート!Y35="","",基本情報入力シート!Y35)</f>
        <v>通所介護</v>
      </c>
      <c r="R21" s="247" t="s">
        <v>382</v>
      </c>
      <c r="S21" s="248">
        <v>4698466</v>
      </c>
      <c r="T21" s="249">
        <v>2490187</v>
      </c>
      <c r="U21" s="249">
        <v>2208279</v>
      </c>
      <c r="V21" s="249">
        <v>44558533</v>
      </c>
      <c r="W21" s="250" t="s">
        <v>383</v>
      </c>
      <c r="X21" s="251">
        <v>955229</v>
      </c>
      <c r="Y21" s="259">
        <v>506271</v>
      </c>
      <c r="Z21" s="259">
        <v>448958</v>
      </c>
      <c r="AA21" s="259">
        <v>0</v>
      </c>
      <c r="AB21" s="259">
        <v>27131910</v>
      </c>
      <c r="AC21" s="259">
        <v>17426623</v>
      </c>
      <c r="AD21" s="259">
        <v>15554183</v>
      </c>
      <c r="AE21" s="400">
        <v>78.8</v>
      </c>
      <c r="AF21" s="400">
        <v>69.7</v>
      </c>
      <c r="AG21" s="260">
        <v>51.7</v>
      </c>
      <c r="AH21" s="261">
        <v>1</v>
      </c>
      <c r="AI21" s="373">
        <v>33600</v>
      </c>
      <c r="AJ21" s="373">
        <v>22500</v>
      </c>
      <c r="AK21" s="373">
        <v>14400</v>
      </c>
    </row>
    <row r="22" spans="1:37" ht="27.75" customHeight="1">
      <c r="A22" s="252">
        <f t="shared" si="2"/>
        <v>4</v>
      </c>
      <c r="B22" s="354">
        <f>IF(基本情報入力シート!C36="","",基本情報入力シート!C36)</f>
        <v>2</v>
      </c>
      <c r="C22" s="366">
        <f>IF(基本情報入力シート!D36="","",基本情報入力シート!D36)</f>
        <v>3</v>
      </c>
      <c r="D22" s="367">
        <f>IF(基本情報入力シート!E36="","",基本情報入力シート!E36)</f>
        <v>7</v>
      </c>
      <c r="E22" s="355">
        <f>IF(基本情報入力シート!F36="","",基本情報入力シート!F36)</f>
        <v>2</v>
      </c>
      <c r="F22" s="355">
        <f>IF(基本情報入力シート!G36="","",基本情報入力シート!G36)</f>
        <v>2</v>
      </c>
      <c r="G22" s="355">
        <f>IF(基本情報入力シート!H36="","",基本情報入力シート!H36)</f>
        <v>0</v>
      </c>
      <c r="H22" s="355">
        <f>IF(基本情報入力シート!I36="","",基本情報入力シート!I36)</f>
        <v>2</v>
      </c>
      <c r="I22" s="355">
        <f>IF(基本情報入力シート!J36="","",基本情報入力シート!J36)</f>
        <v>2</v>
      </c>
      <c r="J22" s="355">
        <f>IF(基本情報入力シート!K36="","",基本情報入力シート!K36)</f>
        <v>5</v>
      </c>
      <c r="K22" s="356">
        <f>IF(基本情報入力シート!L36="","",基本情報入力シート!L36)</f>
        <v>5</v>
      </c>
      <c r="L22" s="350" t="s">
        <v>229</v>
      </c>
      <c r="M22" s="357" t="str">
        <f>IF(基本情報入力シート!M36="","",基本情報入力シート!M36)</f>
        <v>一宮市</v>
      </c>
      <c r="N22" s="253" t="str">
        <f>IF(基本情報入力シート!R36="","",基本情報入力シート!R36)</f>
        <v>愛知県</v>
      </c>
      <c r="O22" s="253" t="str">
        <f>IF(基本情報入力シート!W36="","",基本情報入力シート!W36)</f>
        <v>一宮市</v>
      </c>
      <c r="P22" s="358" t="str">
        <f>IF(基本情報入力シート!X36="","",基本情報入力シート!X36)</f>
        <v>デイサービスセンターさくら</v>
      </c>
      <c r="Q22" s="382" t="str">
        <f>IF(基本情報入力シート!Y36="","",基本情報入力シート!Y36)</f>
        <v>通所型サービス（総合事業）</v>
      </c>
      <c r="R22" s="247" t="s">
        <v>382</v>
      </c>
      <c r="S22" s="248">
        <v>429788</v>
      </c>
      <c r="T22" s="249">
        <v>227788</v>
      </c>
      <c r="U22" s="249">
        <v>202000</v>
      </c>
      <c r="V22" s="249"/>
      <c r="W22" s="250" t="s">
        <v>383</v>
      </c>
      <c r="X22" s="251">
        <v>87873</v>
      </c>
      <c r="Y22" s="259">
        <v>46573</v>
      </c>
      <c r="Z22" s="259">
        <v>41300</v>
      </c>
      <c r="AA22" s="259">
        <v>0</v>
      </c>
      <c r="AB22" s="259"/>
      <c r="AC22" s="259"/>
      <c r="AD22" s="259"/>
      <c r="AE22" s="400"/>
      <c r="AF22" s="400"/>
      <c r="AG22" s="260"/>
      <c r="AH22" s="261"/>
      <c r="AI22" s="373"/>
      <c r="AJ22" s="373"/>
      <c r="AK22" s="373"/>
    </row>
    <row r="23" spans="1:37" ht="27.75" customHeight="1">
      <c r="A23" s="252">
        <f t="shared" si="2"/>
        <v>5</v>
      </c>
      <c r="B23" s="354">
        <f>IF(基本情報入力シート!C37="","",基本情報入力シート!C37)</f>
        <v>2</v>
      </c>
      <c r="C23" s="366">
        <f>IF(基本情報入力シート!D37="","",基本情報入力シート!D37)</f>
        <v>3</v>
      </c>
      <c r="D23" s="367">
        <f>IF(基本情報入力シート!E37="","",基本情報入力シート!E37)</f>
        <v>7</v>
      </c>
      <c r="E23" s="355">
        <f>IF(基本情報入力シート!F37="","",基本情報入力シート!F37)</f>
        <v>2</v>
      </c>
      <c r="F23" s="355">
        <f>IF(基本情報入力シート!G37="","",基本情報入力シート!G37)</f>
        <v>2</v>
      </c>
      <c r="G23" s="355">
        <f>IF(基本情報入力シート!H37="","",基本情報入力シート!H37)</f>
        <v>0</v>
      </c>
      <c r="H23" s="355">
        <f>IF(基本情報入力シート!I37="","",基本情報入力シート!I37)</f>
        <v>2</v>
      </c>
      <c r="I23" s="355">
        <f>IF(基本情報入力シート!J37="","",基本情報入力シート!J37)</f>
        <v>2</v>
      </c>
      <c r="J23" s="355">
        <f>IF(基本情報入力シート!K37="","",基本情報入力シート!K37)</f>
        <v>5</v>
      </c>
      <c r="K23" s="356">
        <f>IF(基本情報入力シート!L37="","",基本情報入力シート!L37)</f>
        <v>5</v>
      </c>
      <c r="L23" s="350" t="s">
        <v>230</v>
      </c>
      <c r="M23" s="357" t="str">
        <f>IF(基本情報入力シート!M37="","",基本情報入力シート!M37)</f>
        <v>岩倉市</v>
      </c>
      <c r="N23" s="253" t="str">
        <f>IF(基本情報入力シート!R37="","",基本情報入力シート!R37)</f>
        <v>愛知県</v>
      </c>
      <c r="O23" s="253" t="str">
        <f>IF(基本情報入力シート!W37="","",基本情報入力シート!W37)</f>
        <v>一宮市</v>
      </c>
      <c r="P23" s="358" t="str">
        <f>IF(基本情報入力シート!X37="","",基本情報入力シート!X37)</f>
        <v>デイサービスセンターさくら</v>
      </c>
      <c r="Q23" s="382" t="str">
        <f>IF(基本情報入力シート!Y37="","",基本情報入力シート!Y37)</f>
        <v>通所型サービス（総合事業）</v>
      </c>
      <c r="R23" s="247" t="s">
        <v>382</v>
      </c>
      <c r="S23" s="248">
        <v>13369</v>
      </c>
      <c r="T23" s="249">
        <v>7086</v>
      </c>
      <c r="U23" s="249">
        <v>6283</v>
      </c>
      <c r="V23" s="249"/>
      <c r="W23" s="250" t="s">
        <v>383</v>
      </c>
      <c r="X23" s="251">
        <v>2753</v>
      </c>
      <c r="Y23" s="259">
        <v>1459</v>
      </c>
      <c r="Z23" s="259">
        <v>1294</v>
      </c>
      <c r="AA23" s="259">
        <v>0</v>
      </c>
      <c r="AB23" s="259"/>
      <c r="AC23" s="259"/>
      <c r="AD23" s="259"/>
      <c r="AE23" s="400"/>
      <c r="AF23" s="400"/>
      <c r="AG23" s="260"/>
      <c r="AH23" s="261"/>
      <c r="AI23" s="373"/>
      <c r="AJ23" s="373"/>
      <c r="AK23" s="373"/>
    </row>
    <row r="24" spans="1:37" ht="27.75" customHeight="1">
      <c r="A24" s="252">
        <f t="shared" si="2"/>
        <v>6</v>
      </c>
      <c r="B24" s="354">
        <f>IF(基本情報入力シート!C38="","",基本情報入力シート!C38)</f>
        <v>2</v>
      </c>
      <c r="C24" s="366">
        <f>IF(基本情報入力シート!D38="","",基本情報入力シート!D38)</f>
        <v>3</v>
      </c>
      <c r="D24" s="367">
        <f>IF(基本情報入力シート!E38="","",基本情報入力シート!E38)</f>
        <v>7</v>
      </c>
      <c r="E24" s="355">
        <f>IF(基本情報入力シート!F38="","",基本情報入力シート!F38)</f>
        <v>2</v>
      </c>
      <c r="F24" s="355">
        <f>IF(基本情報入力シート!G38="","",基本情報入力シート!G38)</f>
        <v>2</v>
      </c>
      <c r="G24" s="355">
        <f>IF(基本情報入力シート!H38="","",基本情報入力シート!H38)</f>
        <v>0</v>
      </c>
      <c r="H24" s="355">
        <f>IF(基本情報入力シート!I38="","",基本情報入力シート!I38)</f>
        <v>2</v>
      </c>
      <c r="I24" s="355">
        <f>IF(基本情報入力シート!J38="","",基本情報入力シート!J38)</f>
        <v>2</v>
      </c>
      <c r="J24" s="355">
        <f>IF(基本情報入力シート!K38="","",基本情報入力シート!K38)</f>
        <v>5</v>
      </c>
      <c r="K24" s="356">
        <f>IF(基本情報入力シート!L38="","",基本情報入力シート!L38)</f>
        <v>5</v>
      </c>
      <c r="L24" s="350" t="s">
        <v>231</v>
      </c>
      <c r="M24" s="357" t="str">
        <f>IF(基本情報入力シート!M38="","",基本情報入力シート!M38)</f>
        <v>稲沢市</v>
      </c>
      <c r="N24" s="253" t="str">
        <f>IF(基本情報入力シート!R38="","",基本情報入力シート!R38)</f>
        <v>愛知県</v>
      </c>
      <c r="O24" s="253" t="str">
        <f>IF(基本情報入力シート!W38="","",基本情報入力シート!W38)</f>
        <v>一宮市</v>
      </c>
      <c r="P24" s="358" t="str">
        <f>IF(基本情報入力シート!X38="","",基本情報入力シート!X38)</f>
        <v>デイサービスセンターさくら</v>
      </c>
      <c r="Q24" s="382" t="str">
        <f>IF(基本情報入力シート!Y38="","",基本情報入力シート!Y38)</f>
        <v>通所型サービス（総合事業）</v>
      </c>
      <c r="R24" s="247" t="s">
        <v>382</v>
      </c>
      <c r="S24" s="248">
        <v>0</v>
      </c>
      <c r="T24" s="249"/>
      <c r="U24" s="249"/>
      <c r="V24" s="249"/>
      <c r="W24" s="250" t="s">
        <v>383</v>
      </c>
      <c r="X24" s="251">
        <v>0</v>
      </c>
      <c r="Y24" s="259">
        <v>0</v>
      </c>
      <c r="Z24" s="259">
        <v>0</v>
      </c>
      <c r="AA24" s="259">
        <v>0</v>
      </c>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はじめに</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2022-05-18T02:29:52Z</dcterms:created>
  <dcterms:modified xsi:type="dcterms:W3CDTF">2022-06-24T00:56:26Z</dcterms:modified>
</cp:coreProperties>
</file>